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28680" yWindow="65416" windowWidth="29040" windowHeight="15720" tabRatio="603" activeTab="4"/>
  </bookViews>
  <sheets>
    <sheet name="2019-2020" sheetId="15" r:id="rId1"/>
    <sheet name="2020-2021" sheetId="20" r:id="rId2"/>
    <sheet name="2021-2022" sheetId="12" r:id="rId3"/>
    <sheet name="2022-2023" sheetId="18" r:id="rId4"/>
    <sheet name="2023-2024" sheetId="19" r:id="rId5"/>
    <sheet name="Flow Rates" sheetId="21" r:id="rId6"/>
  </sheets>
  <definedNames>
    <definedName name="_xlnm._FilterDatabase" localSheetId="5" hidden="1">'Flow Rates'!$A$2:$B$361</definedName>
  </definedNames>
  <calcPr calcId="191028"/>
  <extLst/>
</workbook>
</file>

<file path=xl/sharedStrings.xml><?xml version="1.0" encoding="utf-8"?>
<sst xmlns="http://schemas.openxmlformats.org/spreadsheetml/2006/main" count="1276" uniqueCount="373">
  <si>
    <t>Blayney Sewage Treatment Works - Licence Point Sampling</t>
  </si>
  <si>
    <t>License Point No.</t>
  </si>
  <si>
    <t>Period</t>
  </si>
  <si>
    <t>Total Suspended Solids (mg/L)</t>
  </si>
  <si>
    <t>pH</t>
  </si>
  <si>
    <t>Faecal Coliforms (units/100 mL)</t>
  </si>
  <si>
    <t>Oil &amp; Grease (mg/L)</t>
  </si>
  <si>
    <t>Total Nitrogen (mg/L)</t>
  </si>
  <si>
    <t>Total Phosphorous (mg/L)</t>
  </si>
  <si>
    <t>Ammonia - N (mg/L)</t>
  </si>
  <si>
    <t>&lt;</t>
  </si>
  <si>
    <t>No of Samples Collected</t>
  </si>
  <si>
    <t>Lowest Sample Value</t>
  </si>
  <si>
    <t>Mean of Samples</t>
  </si>
  <si>
    <t>Highest Sample Value</t>
  </si>
  <si>
    <t>Flow</t>
  </si>
  <si>
    <t>Actual Load</t>
  </si>
  <si>
    <t>INFRASTRUCTURE SERVICES DEPARTMENT</t>
  </si>
  <si>
    <t>91 Adelaide Street BLAYNEY NSW 2799</t>
  </si>
  <si>
    <t>Sampling Frequency</t>
  </si>
  <si>
    <t>Monthly</t>
  </si>
  <si>
    <t>Published Date</t>
  </si>
  <si>
    <t>Date Sample Taken</t>
  </si>
  <si>
    <t>Biological Oxygen Demand (mg/L)</t>
  </si>
  <si>
    <t>Approved Concentration Limit</t>
  </si>
  <si>
    <t>No limit or range defined in licence</t>
  </si>
  <si>
    <t>~</t>
  </si>
  <si>
    <t>Aluminium (mg/L)</t>
  </si>
  <si>
    <t>Yearly</t>
  </si>
  <si>
    <t>Point 1  License Conditions 100%ile</t>
  </si>
  <si>
    <t>6.5-8.5</t>
  </si>
  <si>
    <t>N/A</t>
  </si>
  <si>
    <t>Point 1 to be sampled if discharge to river occurs</t>
  </si>
  <si>
    <t>If discharge to creek occurs</t>
  </si>
  <si>
    <t>Biochemical Oxygen Demand (mg/L)</t>
  </si>
  <si>
    <t>Date Reported</t>
  </si>
  <si>
    <t>2019-2020</t>
  </si>
  <si>
    <t>UVT % @ 254nm</t>
  </si>
  <si>
    <t>UVT % @ 270nm</t>
  </si>
  <si>
    <t>CVO Effluent transfer System Suspended 11/12/2019</t>
  </si>
  <si>
    <t>Catch Pond</t>
  </si>
  <si>
    <t>Catch Pond Summary</t>
  </si>
  <si>
    <t>2020 - 2021</t>
  </si>
  <si>
    <t>Monthly - when discharge occurs</t>
  </si>
  <si>
    <t>2021-2022</t>
  </si>
  <si>
    <t>&lt;0.20</t>
  </si>
  <si>
    <t>Inlet Works</t>
  </si>
  <si>
    <t>Date</t>
  </si>
  <si>
    <t xml:space="preserve">     &lt;</t>
  </si>
  <si>
    <t>2022-2023</t>
  </si>
  <si>
    <t>&lt;0.1</t>
  </si>
  <si>
    <t>&lt; 0.20</t>
  </si>
  <si>
    <t>&lt; 0.1</t>
  </si>
  <si>
    <t xml:space="preserve">       ~</t>
  </si>
  <si>
    <t>2021 - 2022</t>
  </si>
  <si>
    <t>2023-2024</t>
  </si>
  <si>
    <t>Monthly If discharge to creek occurs</t>
  </si>
  <si>
    <t>4/11/2023*</t>
  </si>
  <si>
    <t>*error in date on report - assumed to be 12/4/2023</t>
  </si>
  <si>
    <t>Value</t>
  </si>
  <si>
    <t>526 m³</t>
  </si>
  <si>
    <t>701 m³</t>
  </si>
  <si>
    <t>715 m³</t>
  </si>
  <si>
    <t>645 m³</t>
  </si>
  <si>
    <t>919 m³</t>
  </si>
  <si>
    <t>1020 m³</t>
  </si>
  <si>
    <t>706 m³</t>
  </si>
  <si>
    <t>772 m³</t>
  </si>
  <si>
    <t>865 m³</t>
  </si>
  <si>
    <t>869 m³</t>
  </si>
  <si>
    <t>942 m³</t>
  </si>
  <si>
    <t>986 m³</t>
  </si>
  <si>
    <t>834 m³</t>
  </si>
  <si>
    <t>677 m³</t>
  </si>
  <si>
    <t>762 m³</t>
  </si>
  <si>
    <t>1034 m³</t>
  </si>
  <si>
    <t>1123 m³</t>
  </si>
  <si>
    <t>698 m³</t>
  </si>
  <si>
    <t>343 m³</t>
  </si>
  <si>
    <t>425 m³</t>
  </si>
  <si>
    <t>506 m³</t>
  </si>
  <si>
    <t>512 m³</t>
  </si>
  <si>
    <t>588 m³</t>
  </si>
  <si>
    <t>665 m³</t>
  </si>
  <si>
    <t>782 m³</t>
  </si>
  <si>
    <t>604 m³</t>
  </si>
  <si>
    <t>627 m³</t>
  </si>
  <si>
    <t>499 m³</t>
  </si>
  <si>
    <t>537 m³</t>
  </si>
  <si>
    <t>586 m³</t>
  </si>
  <si>
    <t>569 m³</t>
  </si>
  <si>
    <t>617 m³</t>
  </si>
  <si>
    <t>836 m³</t>
  </si>
  <si>
    <t>1149 m³</t>
  </si>
  <si>
    <t>1210 m³</t>
  </si>
  <si>
    <t>1038 m³</t>
  </si>
  <si>
    <t>803 m³</t>
  </si>
  <si>
    <t>890 m³</t>
  </si>
  <si>
    <t>952 m³</t>
  </si>
  <si>
    <t>995 m³</t>
  </si>
  <si>
    <t>988 m³</t>
  </si>
  <si>
    <t>1046 m³</t>
  </si>
  <si>
    <t>1138 m³</t>
  </si>
  <si>
    <t>1223 m³</t>
  </si>
  <si>
    <t>1227 m³</t>
  </si>
  <si>
    <t>1037 m³</t>
  </si>
  <si>
    <t>1065 m³</t>
  </si>
  <si>
    <t>1142 m³</t>
  </si>
  <si>
    <t>1272 m³</t>
  </si>
  <si>
    <t>1309 m³</t>
  </si>
  <si>
    <t>1351 m³</t>
  </si>
  <si>
    <t>1340 m³</t>
  </si>
  <si>
    <t>707 m³</t>
  </si>
  <si>
    <t>331 m³</t>
  </si>
  <si>
    <t>310 m³</t>
  </si>
  <si>
    <t>407 m³</t>
  </si>
  <si>
    <t>431 m³</t>
  </si>
  <si>
    <t>453 m³</t>
  </si>
  <si>
    <t>477 m³</t>
  </si>
  <si>
    <t>445 m³</t>
  </si>
  <si>
    <t>409 m³</t>
  </si>
  <si>
    <t>441 m³</t>
  </si>
  <si>
    <t>433 m³</t>
  </si>
  <si>
    <t>466 m³</t>
  </si>
  <si>
    <t>498 m³</t>
  </si>
  <si>
    <t>667 m³</t>
  </si>
  <si>
    <t>1013 m³</t>
  </si>
  <si>
    <t>1198 m³</t>
  </si>
  <si>
    <t>1259 m³</t>
  </si>
  <si>
    <t>1023 m³</t>
  </si>
  <si>
    <t>510 m³</t>
  </si>
  <si>
    <t>443 m³</t>
  </si>
  <si>
    <t>426 m³</t>
  </si>
  <si>
    <t>534 m³</t>
  </si>
  <si>
    <t>705 m³</t>
  </si>
  <si>
    <t>994 m³</t>
  </si>
  <si>
    <t>801 m³</t>
  </si>
  <si>
    <t>511 m³</t>
  </si>
  <si>
    <t>615 m³</t>
  </si>
  <si>
    <t>640 m³</t>
  </si>
  <si>
    <t>649 m³</t>
  </si>
  <si>
    <t>590 m³</t>
  </si>
  <si>
    <t>849 m³</t>
  </si>
  <si>
    <t>749 m³</t>
  </si>
  <si>
    <t>734 m³</t>
  </si>
  <si>
    <t>851 m³</t>
  </si>
  <si>
    <t>885 m³</t>
  </si>
  <si>
    <t>1091 m³</t>
  </si>
  <si>
    <t>904 m³</t>
  </si>
  <si>
    <t>798 m³</t>
  </si>
  <si>
    <t>1090 m³</t>
  </si>
  <si>
    <t>1228 m³</t>
  </si>
  <si>
    <t>973 m³</t>
  </si>
  <si>
    <t>480 m³</t>
  </si>
  <si>
    <t>435 m³</t>
  </si>
  <si>
    <t>420 m³</t>
  </si>
  <si>
    <t>817 m³</t>
  </si>
  <si>
    <t>622 m³</t>
  </si>
  <si>
    <t>609 m³</t>
  </si>
  <si>
    <t>546 m³</t>
  </si>
  <si>
    <t>599 m³</t>
  </si>
  <si>
    <t>624 m³</t>
  </si>
  <si>
    <t>717 m³</t>
  </si>
  <si>
    <t>930 m³</t>
  </si>
  <si>
    <t>1093 m³</t>
  </si>
  <si>
    <t>1197 m³</t>
  </si>
  <si>
    <t>1273 m³</t>
  </si>
  <si>
    <t>1326 m³</t>
  </si>
  <si>
    <t>1353 m³</t>
  </si>
  <si>
    <t>1335 m³</t>
  </si>
  <si>
    <t>1215 m³</t>
  </si>
  <si>
    <t>743 m³</t>
  </si>
  <si>
    <t>784 m³</t>
  </si>
  <si>
    <t>966 m³</t>
  </si>
  <si>
    <t>909 m³</t>
  </si>
  <si>
    <t>1002 m³</t>
  </si>
  <si>
    <t>608 m³</t>
  </si>
  <si>
    <t>502 m³</t>
  </si>
  <si>
    <t>522 m³</t>
  </si>
  <si>
    <t>535 m³</t>
  </si>
  <si>
    <t>573 m³</t>
  </si>
  <si>
    <t>580 m³</t>
  </si>
  <si>
    <t>521 m³</t>
  </si>
  <si>
    <t>550 m³</t>
  </si>
  <si>
    <t>671 m³</t>
  </si>
  <si>
    <t>927 m³</t>
  </si>
  <si>
    <t>1045 m³</t>
  </si>
  <si>
    <t>767 m³</t>
  </si>
  <si>
    <t>691 m³</t>
  </si>
  <si>
    <t>736 m³</t>
  </si>
  <si>
    <t>924 m³</t>
  </si>
  <si>
    <t>744 m³</t>
  </si>
  <si>
    <t>630 m³</t>
  </si>
  <si>
    <t>596 m³</t>
  </si>
  <si>
    <t>519 m³</t>
  </si>
  <si>
    <t>579 m³</t>
  </si>
  <si>
    <t>558 m³</t>
  </si>
  <si>
    <t>594 m³</t>
  </si>
  <si>
    <t>639 m³</t>
  </si>
  <si>
    <t>595 m³</t>
  </si>
  <si>
    <t>612 m³</t>
  </si>
  <si>
    <t>669 m³</t>
  </si>
  <si>
    <t>663 m³</t>
  </si>
  <si>
    <t>644 m³</t>
  </si>
  <si>
    <t>632 m³</t>
  </si>
  <si>
    <t>653 m³</t>
  </si>
  <si>
    <t>660 m³</t>
  </si>
  <si>
    <t>738 m³</t>
  </si>
  <si>
    <t>742 m³</t>
  </si>
  <si>
    <t>700 m³</t>
  </si>
  <si>
    <t>806 m³</t>
  </si>
  <si>
    <t>891 m³</t>
  </si>
  <si>
    <t>945 m³</t>
  </si>
  <si>
    <t>997 m³</t>
  </si>
  <si>
    <t>1040 m³</t>
  </si>
  <si>
    <t>1097 m³</t>
  </si>
  <si>
    <t>1151 m³</t>
  </si>
  <si>
    <t>1184 m³</t>
  </si>
  <si>
    <t>1213 m³</t>
  </si>
  <si>
    <t>794 m³</t>
  </si>
  <si>
    <t>662 m³</t>
  </si>
  <si>
    <t>679 m³</t>
  </si>
  <si>
    <t>760 m³</t>
  </si>
  <si>
    <t>821 m³</t>
  </si>
  <si>
    <t>856 m³</t>
  </si>
  <si>
    <t>888 m³</t>
  </si>
  <si>
    <t>818 m³</t>
  </si>
  <si>
    <t>807 m³</t>
  </si>
  <si>
    <t>802 m³</t>
  </si>
  <si>
    <t>813 m³</t>
  </si>
  <si>
    <t>848 m³</t>
  </si>
  <si>
    <t>887 m³</t>
  </si>
  <si>
    <t>944 m³</t>
  </si>
  <si>
    <t>978 m³</t>
  </si>
  <si>
    <t>982 m³</t>
  </si>
  <si>
    <t>1017 m³</t>
  </si>
  <si>
    <t>1052 m³</t>
  </si>
  <si>
    <t>1085 m³</t>
  </si>
  <si>
    <t>1146 m³</t>
  </si>
  <si>
    <t>1180 m³</t>
  </si>
  <si>
    <t>1206 m³</t>
  </si>
  <si>
    <t>1216 m³</t>
  </si>
  <si>
    <t>1203 m³</t>
  </si>
  <si>
    <t>999 m³</t>
  </si>
  <si>
    <t>1068 m³</t>
  </si>
  <si>
    <t>1088 m³</t>
  </si>
  <si>
    <t>1094 m³</t>
  </si>
  <si>
    <t>1100 m³</t>
  </si>
  <si>
    <t>1117 m³</t>
  </si>
  <si>
    <t>1127 m³</t>
  </si>
  <si>
    <t>1176 m³</t>
  </si>
  <si>
    <t>1188 m³</t>
  </si>
  <si>
    <t>1208 m³</t>
  </si>
  <si>
    <t>1212 m³</t>
  </si>
  <si>
    <t>1209 m³</t>
  </si>
  <si>
    <t>1201 m³</t>
  </si>
  <si>
    <t>1205 m³</t>
  </si>
  <si>
    <t>1199 m³</t>
  </si>
  <si>
    <t>1116 m³</t>
  </si>
  <si>
    <t>1060 m³</t>
  </si>
  <si>
    <t>1099 m³</t>
  </si>
  <si>
    <t>1103 m³</t>
  </si>
  <si>
    <t>938 m³</t>
  </si>
  <si>
    <t>810 m³</t>
  </si>
  <si>
    <t>793 m³</t>
  </si>
  <si>
    <t>776 m³</t>
  </si>
  <si>
    <t>779 m³</t>
  </si>
  <si>
    <t>883 m³</t>
  </si>
  <si>
    <t>898 m³</t>
  </si>
  <si>
    <t>899 m³</t>
  </si>
  <si>
    <t>903 m³</t>
  </si>
  <si>
    <t>886 m³</t>
  </si>
  <si>
    <t>905 m³</t>
  </si>
  <si>
    <t>948 m³</t>
  </si>
  <si>
    <t>959 m³</t>
  </si>
  <si>
    <t>956 m³</t>
  </si>
  <si>
    <t>961 m³</t>
  </si>
  <si>
    <t>979 m³</t>
  </si>
  <si>
    <t>1016 m³</t>
  </si>
  <si>
    <t>1055 m³</t>
  </si>
  <si>
    <t>1111 m³</t>
  </si>
  <si>
    <t>1119 m³</t>
  </si>
  <si>
    <t>1143 m³</t>
  </si>
  <si>
    <t>1155 m³</t>
  </si>
  <si>
    <t>1170 m³</t>
  </si>
  <si>
    <t>1191 m³</t>
  </si>
  <si>
    <t>1195 m³</t>
  </si>
  <si>
    <t>1214 m³</t>
  </si>
  <si>
    <t>1232 m³</t>
  </si>
  <si>
    <t>1231 m³</t>
  </si>
  <si>
    <t>1226 m³</t>
  </si>
  <si>
    <t>1145 m³</t>
  </si>
  <si>
    <t>1036 m³</t>
  </si>
  <si>
    <t>1007 m³</t>
  </si>
  <si>
    <t>1022 m³</t>
  </si>
  <si>
    <t>1005 m³</t>
  </si>
  <si>
    <t>1061 m³</t>
  </si>
  <si>
    <t>1029 m³</t>
  </si>
  <si>
    <t>976 m³</t>
  </si>
  <si>
    <t>957 m³</t>
  </si>
  <si>
    <t>1026 m³</t>
  </si>
  <si>
    <t>1074 m³</t>
  </si>
  <si>
    <t>1102 m³</t>
  </si>
  <si>
    <t>1113 m³</t>
  </si>
  <si>
    <t>1172 m³</t>
  </si>
  <si>
    <t>1240 m³</t>
  </si>
  <si>
    <t>1066 m³</t>
  </si>
  <si>
    <t>831 m³</t>
  </si>
  <si>
    <t>741 m³</t>
  </si>
  <si>
    <t>733 m³</t>
  </si>
  <si>
    <t>765 m³</t>
  </si>
  <si>
    <t>766 m³</t>
  </si>
  <si>
    <t>761 m³</t>
  </si>
  <si>
    <t>795 m³</t>
  </si>
  <si>
    <t>800 m³</t>
  </si>
  <si>
    <t>816 m³</t>
  </si>
  <si>
    <t>829 m³</t>
  </si>
  <si>
    <t>860 m³</t>
  </si>
  <si>
    <t>874 m³</t>
  </si>
  <si>
    <t>876 m³</t>
  </si>
  <si>
    <t>889 m³</t>
  </si>
  <si>
    <t>900 m³</t>
  </si>
  <si>
    <t>967 m³</t>
  </si>
  <si>
    <t>992 m³</t>
  </si>
  <si>
    <t>1001 m³</t>
  </si>
  <si>
    <t>1053 m³</t>
  </si>
  <si>
    <t>1084 m³</t>
  </si>
  <si>
    <t>1063 m³</t>
  </si>
  <si>
    <t>1070 m³</t>
  </si>
  <si>
    <t>1096 m³</t>
  </si>
  <si>
    <t>1153 m³</t>
  </si>
  <si>
    <t>1187 m³</t>
  </si>
  <si>
    <t>1196 m³</t>
  </si>
  <si>
    <t>1189 m³</t>
  </si>
  <si>
    <t>968 m³</t>
  </si>
  <si>
    <t>635 m³</t>
  </si>
  <si>
    <t>688 m³</t>
  </si>
  <si>
    <t>629 m³</t>
  </si>
  <si>
    <t>601 m³</t>
  </si>
  <si>
    <t>583 m³</t>
  </si>
  <si>
    <t>589 m³</t>
  </si>
  <si>
    <t>729 m³</t>
  </si>
  <si>
    <t>710 m³</t>
  </si>
  <si>
    <t>752 m³</t>
  </si>
  <si>
    <t>764 m³</t>
  </si>
  <si>
    <t>745 m³</t>
  </si>
  <si>
    <t>754 m³</t>
  </si>
  <si>
    <t>728 m³</t>
  </si>
  <si>
    <t>901 m³</t>
  </si>
  <si>
    <t>974 m³</t>
  </si>
  <si>
    <t>Flow to creek - License  Point 1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</si>
  <si>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</si>
  <si>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</si>
  <si>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</si>
  <si>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</si>
  <si>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</si>
  <si>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</si>
  <si>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</si>
  <si>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</si>
  <si>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</si>
  <si>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February</t>
  </si>
  <si>
    <t>March</t>
  </si>
  <si>
    <t>September</t>
  </si>
  <si>
    <r>
      <t>m</t>
    </r>
    <r>
      <rPr>
        <vertAlign val="superscript"/>
        <sz val="10"/>
        <rFont val="Arial"/>
        <family val="2"/>
      </rPr>
      <t>3</t>
    </r>
  </si>
  <si>
    <t>kL</t>
  </si>
  <si>
    <t>Monthly Totals</t>
  </si>
  <si>
    <t>Annual Total</t>
  </si>
  <si>
    <t>mL</t>
  </si>
  <si>
    <t>Minimum</t>
  </si>
  <si>
    <t>Mean</t>
  </si>
  <si>
    <t>Maximum</t>
  </si>
  <si>
    <t>Daily Records</t>
  </si>
  <si>
    <t>Count of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</si>
</sst>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6">
    <border>
      <left/>
      <right/>
      <top/>
      <bottom/>
      <diagonal/>
    </border>
    <border>
      <left style="dashed"/>
      <right style="dashed"/>
      <top style="medium"/>
      <bottom style="medium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medium"/>
    </border>
    <border>
      <left style="dashed"/>
      <right style="dashed"/>
      <top style="dashed"/>
      <bottom style="medium"/>
    </border>
    <border>
      <left/>
      <right style="dashed"/>
      <top style="medium"/>
      <bottom style="dashed"/>
    </border>
    <border>
      <left style="dashed"/>
      <right style="medium"/>
      <top style="dashed"/>
      <bottom style="dashed"/>
    </border>
    <border>
      <left/>
      <right style="dashed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/>
      <top style="dashed"/>
      <bottom/>
    </border>
    <border>
      <left style="medium"/>
      <right style="medium"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dotted"/>
      <bottom/>
    </border>
    <border>
      <left style="dashed"/>
      <right/>
      <top/>
      <bottom style="dashed"/>
    </border>
    <border>
      <left/>
      <right/>
      <top style="dashed"/>
      <bottom style="dashed"/>
    </border>
    <border>
      <left style="medium"/>
      <right style="medium"/>
      <top style="medium"/>
      <bottom style="medium"/>
    </border>
    <border>
      <left style="dashed"/>
      <right/>
      <top style="dashed"/>
      <bottom/>
    </border>
    <border>
      <left style="dashed"/>
      <right/>
      <top style="dashed"/>
      <bottom style="dotted"/>
    </border>
    <border>
      <left style="dashed"/>
      <right/>
      <top style="dotted"/>
      <bottom style="dotted"/>
    </border>
    <border>
      <left style="dotted"/>
      <right/>
      <top style="dotted"/>
      <bottom style="dotted"/>
    </border>
    <border>
      <left style="dashed"/>
      <right/>
      <top/>
      <bottom/>
    </border>
    <border>
      <left style="dotted"/>
      <right/>
      <top style="dotted"/>
      <bottom/>
    </border>
    <border>
      <left style="dotted"/>
      <right style="dotted"/>
      <top style="dotted"/>
      <bottom style="dotted"/>
    </border>
    <border>
      <left style="dashed"/>
      <right style="dashed"/>
      <top style="dotted"/>
      <bottom style="dotted"/>
    </border>
    <border>
      <left style="dotted"/>
      <right style="dotted"/>
      <top style="dotted"/>
      <bottom/>
    </border>
    <border>
      <left style="medium"/>
      <right style="medium"/>
      <top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dotted"/>
      <right style="dotted"/>
      <top/>
      <bottom style="medium"/>
    </border>
    <border>
      <left/>
      <right/>
      <top style="dotted"/>
      <bottom style="dott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ashed"/>
      <top style="dashed"/>
      <bottom style="dashed"/>
    </border>
    <border>
      <left style="medium"/>
      <right style="dashed"/>
      <top style="dotted"/>
      <bottom style="dotted"/>
    </border>
    <border>
      <left/>
      <right style="dashed"/>
      <top style="dotted"/>
      <bottom style="dotted"/>
    </border>
    <border>
      <left/>
      <right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 style="medium"/>
      <right style="dashed"/>
      <top/>
      <bottom style="dotted"/>
    </border>
    <border>
      <left style="medium"/>
      <right style="dashed"/>
      <top style="dashed"/>
      <bottom/>
    </border>
    <border>
      <left/>
      <right/>
      <top style="dashed"/>
      <bottom/>
    </border>
    <border>
      <left style="dashed"/>
      <right/>
      <top style="medium"/>
      <bottom style="dashed"/>
    </border>
    <border>
      <left/>
      <right style="dashed"/>
      <top/>
      <bottom style="dotted"/>
    </border>
    <border>
      <left style="dashed"/>
      <right style="dashed"/>
      <top/>
      <bottom style="dotted"/>
    </border>
    <border>
      <left/>
      <right style="medium"/>
      <top/>
      <bottom style="dotted"/>
    </border>
    <border>
      <left/>
      <right style="medium"/>
      <top style="dotted"/>
      <bottom style="dotted"/>
    </border>
    <border>
      <left/>
      <right style="dashed"/>
      <top/>
      <bottom style="dashed"/>
    </border>
    <border>
      <left/>
      <right style="medium"/>
      <top/>
      <bottom style="dashed"/>
    </border>
    <border>
      <left/>
      <right style="dashed"/>
      <top style="dashed"/>
      <bottom/>
    </border>
    <border>
      <left/>
      <right style="medium"/>
      <top style="dashed"/>
      <bottom style="dotted"/>
    </border>
    <border>
      <left style="medium"/>
      <right style="dashed"/>
      <top/>
      <bottom/>
    </border>
    <border>
      <left/>
      <right style="dashed"/>
      <top/>
      <bottom/>
    </border>
    <border>
      <left/>
      <right style="medium"/>
      <top/>
      <bottom/>
    </border>
    <border>
      <left/>
      <right style="dotted"/>
      <top style="dotted"/>
      <bottom style="dotted"/>
    </border>
    <border>
      <left style="medium"/>
      <right style="dotted"/>
      <top style="dotted"/>
      <bottom/>
    </border>
    <border>
      <left/>
      <right style="dotted"/>
      <top style="dotted"/>
      <bottom/>
    </border>
    <border>
      <left/>
      <right style="medium"/>
      <top style="dotted"/>
      <bottom/>
    </border>
    <border>
      <left style="medium"/>
      <right style="dotted"/>
      <top style="dotted"/>
      <bottom style="dotted"/>
    </border>
    <border>
      <left/>
      <right style="dotted"/>
      <top/>
      <bottom style="medium"/>
    </border>
    <border>
      <left/>
      <right style="medium"/>
      <top/>
      <bottom style="medium"/>
    </border>
    <border>
      <left style="dashed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dotted"/>
      <bottom/>
    </border>
    <border>
      <left style="dotted"/>
      <right/>
      <top/>
      <bottom style="dotted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 style="dotted"/>
      <right/>
      <top style="dotted"/>
      <bottom style="medium"/>
    </border>
    <border>
      <left/>
      <right style="medium"/>
      <top style="medium"/>
      <bottom style="dotted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medium"/>
      <right/>
      <top style="hair"/>
      <bottom style="medium"/>
    </border>
    <border>
      <left/>
      <right style="medium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/>
    </border>
    <border>
      <left/>
      <right style="medium"/>
      <top style="medium"/>
      <bottom style="hair"/>
    </border>
    <border>
      <left style="dashed"/>
      <right/>
      <top style="medium"/>
      <bottom style="medium"/>
    </border>
    <border>
      <left style="medium"/>
      <right/>
      <top style="dashed"/>
      <bottom style="medium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left"/>
    </xf>
    <xf numFmtId="2" fontId="0" fillId="2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/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4" fontId="3" fillId="2" borderId="13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14" fontId="3" fillId="2" borderId="15" xfId="0" applyNumberFormat="1" applyFont="1" applyFill="1" applyBorder="1" applyAlignment="1">
      <alignment horizontal="center"/>
    </xf>
    <xf numFmtId="14" fontId="3" fillId="2" borderId="16" xfId="0" applyNumberFormat="1" applyFont="1" applyFill="1" applyBorder="1" applyAlignment="1">
      <alignment horizontal="center"/>
    </xf>
    <xf numFmtId="14" fontId="3" fillId="2" borderId="17" xfId="0" applyNumberFormat="1" applyFont="1" applyFill="1" applyBorder="1" applyAlignment="1">
      <alignment horizontal="center"/>
    </xf>
    <xf numFmtId="14" fontId="3" fillId="2" borderId="18" xfId="0" applyNumberFormat="1" applyFont="1" applyFill="1" applyBorder="1" applyAlignment="1">
      <alignment horizontal="center"/>
    </xf>
    <xf numFmtId="14" fontId="3" fillId="2" borderId="19" xfId="0" applyNumberFormat="1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2" borderId="28" xfId="0" applyFont="1" applyFill="1" applyBorder="1" applyAlignment="1">
      <alignment horizontal="right"/>
    </xf>
    <xf numFmtId="0" fontId="0" fillId="2" borderId="29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4" fontId="3" fillId="2" borderId="33" xfId="0" applyNumberFormat="1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right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2" borderId="38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2" fillId="2" borderId="40" xfId="0" applyFont="1" applyFill="1" applyBorder="1"/>
    <xf numFmtId="0" fontId="2" fillId="2" borderId="41" xfId="0" applyFont="1" applyFill="1" applyBorder="1"/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2" borderId="29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0" fillId="2" borderId="46" xfId="0" applyFont="1" applyFill="1" applyBorder="1" applyAlignment="1">
      <alignment horizontal="right"/>
    </xf>
    <xf numFmtId="0" fontId="0" fillId="2" borderId="47" xfId="0" applyFont="1" applyFill="1" applyBorder="1" applyAlignment="1">
      <alignment horizontal="right"/>
    </xf>
    <xf numFmtId="0" fontId="0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0" fontId="0" fillId="2" borderId="50" xfId="0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Border="1"/>
    <xf numFmtId="0" fontId="0" fillId="2" borderId="52" xfId="0" applyFont="1" applyFill="1" applyBorder="1" applyAlignment="1">
      <alignment horizontal="left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55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56" xfId="0" applyFont="1" applyFill="1" applyBorder="1" applyAlignment="1">
      <alignment horizontal="left"/>
    </xf>
    <xf numFmtId="0" fontId="0" fillId="2" borderId="57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58" xfId="0" applyFont="1" applyFill="1" applyBorder="1" applyAlignment="1">
      <alignment horizontal="left"/>
    </xf>
    <xf numFmtId="0" fontId="0" fillId="2" borderId="59" xfId="0" applyFont="1" applyFill="1" applyBorder="1" applyAlignment="1">
      <alignment horizontal="left"/>
    </xf>
    <xf numFmtId="0" fontId="0" fillId="2" borderId="60" xfId="0" applyFont="1" applyFill="1" applyBorder="1" applyAlignment="1">
      <alignment horizontal="center"/>
    </xf>
    <xf numFmtId="0" fontId="0" fillId="2" borderId="61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62" xfId="0" applyFont="1" applyFill="1" applyBorder="1" applyAlignment="1">
      <alignment horizontal="left"/>
    </xf>
    <xf numFmtId="0" fontId="0" fillId="2" borderId="63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left"/>
    </xf>
    <xf numFmtId="0" fontId="0" fillId="2" borderId="64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left"/>
    </xf>
    <xf numFmtId="0" fontId="0" fillId="2" borderId="66" xfId="0" applyFont="1" applyFill="1" applyBorder="1" applyAlignment="1">
      <alignment horizontal="left"/>
    </xf>
    <xf numFmtId="0" fontId="0" fillId="2" borderId="67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left"/>
    </xf>
    <xf numFmtId="0" fontId="0" fillId="2" borderId="69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70" xfId="0" applyNumberFormat="1" applyBorder="1"/>
    <xf numFmtId="2" fontId="0" fillId="0" borderId="71" xfId="0" applyNumberFormat="1" applyBorder="1"/>
    <xf numFmtId="0" fontId="0" fillId="2" borderId="0" xfId="0" applyFont="1" applyFill="1" applyAlignment="1">
      <alignment horizontal="left"/>
    </xf>
    <xf numFmtId="165" fontId="0" fillId="0" borderId="0" xfId="18" applyNumberFormat="1" applyFont="1" applyAlignment="1">
      <alignment horizontal="center"/>
    </xf>
    <xf numFmtId="3" fontId="0" fillId="2" borderId="26" xfId="0" applyNumberFormat="1" applyFont="1" applyFill="1" applyBorder="1" applyAlignment="1">
      <alignment horizontal="right"/>
    </xf>
    <xf numFmtId="0" fontId="0" fillId="2" borderId="72" xfId="0" applyFont="1" applyFill="1" applyBorder="1" applyAlignment="1">
      <alignment horizontal="right"/>
    </xf>
    <xf numFmtId="0" fontId="0" fillId="2" borderId="73" xfId="0" applyFont="1" applyFill="1" applyBorder="1" applyAlignment="1">
      <alignment horizontal="right"/>
    </xf>
    <xf numFmtId="14" fontId="3" fillId="2" borderId="74" xfId="0" applyNumberFormat="1" applyFont="1" applyFill="1" applyBorder="1" applyAlignment="1">
      <alignment horizontal="center"/>
    </xf>
    <xf numFmtId="0" fontId="0" fillId="2" borderId="75" xfId="0" applyFont="1" applyFill="1" applyBorder="1" applyAlignment="1">
      <alignment horizontal="right"/>
    </xf>
    <xf numFmtId="14" fontId="3" fillId="2" borderId="76" xfId="0" applyNumberFormat="1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right"/>
    </xf>
    <xf numFmtId="0" fontId="0" fillId="2" borderId="79" xfId="0" applyFont="1" applyFill="1" applyBorder="1" applyAlignment="1">
      <alignment horizontal="right"/>
    </xf>
    <xf numFmtId="0" fontId="0" fillId="2" borderId="79" xfId="0" applyFont="1" applyFill="1" applyBorder="1" applyAlignment="1">
      <alignment horizontal="center"/>
    </xf>
    <xf numFmtId="0" fontId="0" fillId="2" borderId="80" xfId="0" applyFont="1" applyFill="1" applyBorder="1" applyAlignment="1">
      <alignment horizontal="right"/>
    </xf>
    <xf numFmtId="0" fontId="0" fillId="2" borderId="81" xfId="0" applyFont="1" applyFill="1" applyBorder="1" applyAlignment="1">
      <alignment horizontal="right"/>
    </xf>
    <xf numFmtId="0" fontId="0" fillId="2" borderId="8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2" borderId="83" xfId="0" applyFont="1" applyFill="1" applyBorder="1" applyAlignment="1">
      <alignment horizontal="right"/>
    </xf>
    <xf numFmtId="0" fontId="0" fillId="2" borderId="84" xfId="0" applyFont="1" applyFill="1" applyBorder="1" applyAlignment="1">
      <alignment horizontal="left"/>
    </xf>
    <xf numFmtId="0" fontId="0" fillId="2" borderId="83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left"/>
    </xf>
    <xf numFmtId="0" fontId="0" fillId="2" borderId="86" xfId="0" applyFont="1" applyFill="1" applyBorder="1" applyAlignment="1">
      <alignment horizontal="center"/>
    </xf>
    <xf numFmtId="0" fontId="0" fillId="2" borderId="87" xfId="0" applyFont="1" applyFill="1" applyBorder="1" applyAlignment="1">
      <alignment horizontal="left"/>
    </xf>
    <xf numFmtId="1" fontId="0" fillId="0" borderId="40" xfId="0" applyNumberFormat="1" applyFont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45" xfId="0" applyFont="1" applyFill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2" borderId="88" xfId="0" applyFont="1" applyFill="1" applyBorder="1" applyAlignment="1">
      <alignment horizontal="left"/>
    </xf>
    <xf numFmtId="0" fontId="0" fillId="2" borderId="89" xfId="0" applyFont="1" applyFill="1" applyBorder="1" applyAlignment="1">
      <alignment horizontal="left"/>
    </xf>
    <xf numFmtId="0" fontId="0" fillId="2" borderId="90" xfId="0" applyFont="1" applyFill="1" applyBorder="1" applyAlignment="1">
      <alignment horizontal="left"/>
    </xf>
    <xf numFmtId="0" fontId="0" fillId="2" borderId="91" xfId="0" applyFont="1" applyFill="1" applyBorder="1" applyAlignment="1">
      <alignment horizontal="left"/>
    </xf>
    <xf numFmtId="0" fontId="0" fillId="2" borderId="73" xfId="0" applyFont="1" applyFill="1" applyBorder="1" applyAlignment="1">
      <alignment horizontal="center"/>
    </xf>
    <xf numFmtId="0" fontId="0" fillId="2" borderId="92" xfId="0" applyFont="1" applyFill="1" applyBorder="1" applyAlignment="1">
      <alignment horizontal="left"/>
    </xf>
    <xf numFmtId="0" fontId="0" fillId="2" borderId="93" xfId="0" applyFont="1" applyFill="1" applyBorder="1" applyAlignment="1">
      <alignment horizontal="center"/>
    </xf>
    <xf numFmtId="0" fontId="0" fillId="2" borderId="81" xfId="0" applyFont="1" applyFill="1" applyBorder="1" applyAlignment="1">
      <alignment horizontal="center"/>
    </xf>
    <xf numFmtId="0" fontId="0" fillId="2" borderId="94" xfId="0" applyFont="1" applyFill="1" applyBorder="1" applyAlignment="1">
      <alignment horizontal="center"/>
    </xf>
    <xf numFmtId="0" fontId="0" fillId="2" borderId="81" xfId="0" applyFont="1" applyFill="1" applyBorder="1" applyAlignment="1">
      <alignment horizontal="right"/>
    </xf>
    <xf numFmtId="0" fontId="0" fillId="2" borderId="78" xfId="0" applyFont="1" applyFill="1" applyBorder="1" applyAlignment="1">
      <alignment horizontal="right"/>
    </xf>
    <xf numFmtId="0" fontId="0" fillId="2" borderId="82" xfId="0" applyFont="1" applyFill="1" applyBorder="1" applyAlignment="1">
      <alignment horizontal="center"/>
    </xf>
    <xf numFmtId="0" fontId="0" fillId="2" borderId="75" xfId="0" applyFont="1" applyFill="1" applyBorder="1" applyAlignment="1">
      <alignment horizontal="right"/>
    </xf>
    <xf numFmtId="0" fontId="0" fillId="2" borderId="88" xfId="0" applyFont="1" applyFill="1" applyBorder="1" applyAlignment="1">
      <alignment horizontal="left"/>
    </xf>
    <xf numFmtId="0" fontId="0" fillId="2" borderId="78" xfId="0" applyFont="1" applyFill="1" applyBorder="1" applyAlignment="1">
      <alignment horizontal="center"/>
    </xf>
    <xf numFmtId="0" fontId="0" fillId="2" borderId="95" xfId="0" applyFont="1" applyFill="1" applyBorder="1" applyAlignment="1">
      <alignment horizontal="left"/>
    </xf>
    <xf numFmtId="0" fontId="0" fillId="2" borderId="89" xfId="0" applyFont="1" applyFill="1" applyBorder="1" applyAlignment="1">
      <alignment horizontal="left"/>
    </xf>
    <xf numFmtId="0" fontId="0" fillId="2" borderId="96" xfId="0" applyFont="1" applyFill="1" applyBorder="1" applyAlignment="1">
      <alignment horizontal="left"/>
    </xf>
    <xf numFmtId="0" fontId="0" fillId="2" borderId="97" xfId="0" applyFont="1" applyFill="1" applyBorder="1" applyAlignment="1">
      <alignment horizontal="left"/>
    </xf>
    <xf numFmtId="0" fontId="0" fillId="2" borderId="97" xfId="0" applyFont="1" applyFill="1" applyBorder="1" applyAlignment="1">
      <alignment horizontal="left"/>
    </xf>
    <xf numFmtId="0" fontId="0" fillId="2" borderId="98" xfId="0" applyFont="1" applyFill="1" applyBorder="1" applyAlignment="1">
      <alignment horizontal="right"/>
    </xf>
    <xf numFmtId="0" fontId="0" fillId="2" borderId="99" xfId="0" applyFont="1" applyFill="1" applyBorder="1" applyAlignment="1">
      <alignment horizontal="left"/>
    </xf>
    <xf numFmtId="0" fontId="0" fillId="2" borderId="88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0" fontId="0" fillId="2" borderId="100" xfId="0" applyFont="1" applyFill="1" applyBorder="1" applyAlignment="1">
      <alignment horizontal="left"/>
    </xf>
    <xf numFmtId="0" fontId="0" fillId="2" borderId="96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47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right"/>
    </xf>
    <xf numFmtId="0" fontId="0" fillId="2" borderId="50" xfId="0" applyFont="1" applyFill="1" applyBorder="1" applyAlignment="1">
      <alignment horizontal="right"/>
    </xf>
    <xf numFmtId="0" fontId="0" fillId="2" borderId="46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right"/>
    </xf>
    <xf numFmtId="0" fontId="0" fillId="2" borderId="59" xfId="0" applyFont="1" applyFill="1" applyBorder="1" applyAlignment="1">
      <alignment horizontal="left"/>
    </xf>
    <xf numFmtId="14" fontId="3" fillId="2" borderId="101" xfId="0" applyNumberFormat="1" applyFont="1" applyFill="1" applyBorder="1" applyAlignment="1">
      <alignment horizontal="center"/>
    </xf>
    <xf numFmtId="0" fontId="0" fillId="2" borderId="102" xfId="0" applyFont="1" applyFill="1" applyBorder="1" applyAlignment="1">
      <alignment horizontal="right"/>
    </xf>
    <xf numFmtId="0" fontId="0" fillId="2" borderId="103" xfId="0" applyFont="1" applyFill="1" applyBorder="1" applyAlignment="1">
      <alignment horizontal="left"/>
    </xf>
    <xf numFmtId="0" fontId="0" fillId="2" borderId="104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06" xfId="0" applyFont="1" applyFill="1" applyBorder="1" applyAlignment="1">
      <alignment horizontal="left"/>
    </xf>
    <xf numFmtId="0" fontId="0" fillId="2" borderId="104" xfId="0" applyFont="1" applyFill="1" applyBorder="1" applyAlignment="1">
      <alignment horizontal="right"/>
    </xf>
    <xf numFmtId="0" fontId="0" fillId="2" borderId="105" xfId="0" applyFont="1" applyFill="1" applyBorder="1" applyAlignment="1">
      <alignment horizontal="center"/>
    </xf>
    <xf numFmtId="0" fontId="0" fillId="2" borderId="107" xfId="0" applyFont="1" applyFill="1" applyBorder="1" applyAlignment="1">
      <alignment horizontal="right"/>
    </xf>
    <xf numFmtId="0" fontId="0" fillId="2" borderId="89" xfId="0" applyFont="1" applyFill="1" applyBorder="1" applyAlignment="1">
      <alignment horizontal="right"/>
    </xf>
    <xf numFmtId="0" fontId="0" fillId="2" borderId="89" xfId="0" applyFont="1" applyFill="1" applyBorder="1" applyAlignment="1">
      <alignment horizontal="right"/>
    </xf>
    <xf numFmtId="0" fontId="0" fillId="2" borderId="91" xfId="0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Font="1"/>
    <xf numFmtId="165" fontId="0" fillId="0" borderId="0" xfId="18" applyNumberFormat="1" applyFont="1"/>
    <xf numFmtId="0" fontId="0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2" fontId="0" fillId="2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" xfId="0" applyBorder="1" applyAlignment="1">
      <alignment horizontal="center"/>
    </xf>
    <xf numFmtId="14" fontId="2" fillId="2" borderId="40" xfId="0" applyNumberFormat="1" applyFont="1" applyFill="1" applyBorder="1" applyAlignment="1">
      <alignment horizontal="center"/>
    </xf>
    <xf numFmtId="14" fontId="2" fillId="2" borderId="41" xfId="0" applyNumberFormat="1" applyFont="1" applyFill="1" applyBorder="1" applyAlignment="1">
      <alignment horizontal="center"/>
    </xf>
    <xf numFmtId="0" fontId="3" fillId="0" borderId="10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2" borderId="109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2" fontId="0" fillId="0" borderId="71" xfId="0" applyNumberFormat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/>
    <xf numFmtId="2" fontId="0" fillId="0" borderId="3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3" fillId="2" borderId="110" xfId="0" applyFont="1" applyFill="1" applyBorder="1" applyAlignment="1">
      <alignment horizontal="center" wrapText="1"/>
    </xf>
    <xf numFmtId="0" fontId="3" fillId="2" borderId="11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2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114" xfId="0" applyFont="1" applyBorder="1" applyAlignment="1">
      <alignment horizontal="center" wrapText="1"/>
    </xf>
    <xf numFmtId="0" fontId="3" fillId="0" borderId="69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3" fillId="2" borderId="19" xfId="0" applyNumberFormat="1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6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9" xfId="0" applyNumberFormat="1" applyBorder="1" applyAlignment="1">
      <alignment horizontal="center"/>
    </xf>
    <xf numFmtId="0" fontId="3" fillId="0" borderId="11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0</xdr:row>
      <xdr:rowOff>371475</xdr:rowOff>
    </xdr:from>
    <xdr:to>
      <xdr:col>23</xdr:col>
      <xdr:colOff>819150</xdr:colOff>
      <xdr:row>4</xdr:row>
      <xdr:rowOff>200025</xdr:rowOff>
    </xdr:to>
    <xdr:pic>
      <xdr:nvPicPr>
        <xdr:cNvPr id="15634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44150" y="371475"/>
          <a:ext cx="15621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38</xdr:row>
      <xdr:rowOff>238125</xdr:rowOff>
    </xdr:from>
    <xdr:to>
      <xdr:col>2</xdr:col>
      <xdr:colOff>733425</xdr:colOff>
      <xdr:row>42</xdr:row>
      <xdr:rowOff>152400</xdr:rowOff>
    </xdr:to>
    <xdr:pic>
      <xdr:nvPicPr>
        <xdr:cNvPr id="15635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8077200"/>
          <a:ext cx="15621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352425</xdr:rowOff>
    </xdr:from>
    <xdr:to>
      <xdr:col>2</xdr:col>
      <xdr:colOff>733425</xdr:colOff>
      <xdr:row>4</xdr:row>
      <xdr:rowOff>200025</xdr:rowOff>
    </xdr:to>
    <xdr:pic>
      <xdr:nvPicPr>
        <xdr:cNvPr id="15636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352425"/>
          <a:ext cx="15430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485775</xdr:rowOff>
    </xdr:from>
    <xdr:to>
      <xdr:col>2</xdr:col>
      <xdr:colOff>819150</xdr:colOff>
      <xdr:row>5</xdr:row>
      <xdr:rowOff>200025</xdr:rowOff>
    </xdr:to>
    <xdr:pic>
      <xdr:nvPicPr>
        <xdr:cNvPr id="2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485775"/>
          <a:ext cx="1600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57150</xdr:colOff>
      <xdr:row>0</xdr:row>
      <xdr:rowOff>485775</xdr:rowOff>
    </xdr:from>
    <xdr:to>
      <xdr:col>23</xdr:col>
      <xdr:colOff>790575</xdr:colOff>
      <xdr:row>5</xdr:row>
      <xdr:rowOff>200025</xdr:rowOff>
    </xdr:to>
    <xdr:pic>
      <xdr:nvPicPr>
        <xdr:cNvPr id="3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58425" y="485775"/>
          <a:ext cx="1600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38</xdr:row>
      <xdr:rowOff>323850</xdr:rowOff>
    </xdr:from>
    <xdr:to>
      <xdr:col>2</xdr:col>
      <xdr:colOff>771525</xdr:colOff>
      <xdr:row>44</xdr:row>
      <xdr:rowOff>0</xdr:rowOff>
    </xdr:to>
    <xdr:pic>
      <xdr:nvPicPr>
        <xdr:cNvPr id="4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7839075"/>
          <a:ext cx="1600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485775</xdr:rowOff>
    </xdr:from>
    <xdr:to>
      <xdr:col>2</xdr:col>
      <xdr:colOff>819150</xdr:colOff>
      <xdr:row>5</xdr:row>
      <xdr:rowOff>200025</xdr:rowOff>
    </xdr:to>
    <xdr:pic>
      <xdr:nvPicPr>
        <xdr:cNvPr id="12469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485775"/>
          <a:ext cx="1600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57150</xdr:colOff>
      <xdr:row>0</xdr:row>
      <xdr:rowOff>485775</xdr:rowOff>
    </xdr:from>
    <xdr:to>
      <xdr:col>23</xdr:col>
      <xdr:colOff>790575</xdr:colOff>
      <xdr:row>5</xdr:row>
      <xdr:rowOff>200025</xdr:rowOff>
    </xdr:to>
    <xdr:pic>
      <xdr:nvPicPr>
        <xdr:cNvPr id="12470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58425" y="485775"/>
          <a:ext cx="1600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38</xdr:row>
      <xdr:rowOff>323850</xdr:rowOff>
    </xdr:from>
    <xdr:to>
      <xdr:col>2</xdr:col>
      <xdr:colOff>771525</xdr:colOff>
      <xdr:row>44</xdr:row>
      <xdr:rowOff>0</xdr:rowOff>
    </xdr:to>
    <xdr:pic>
      <xdr:nvPicPr>
        <xdr:cNvPr id="12471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7839075"/>
          <a:ext cx="1600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485775</xdr:rowOff>
    </xdr:from>
    <xdr:to>
      <xdr:col>2</xdr:col>
      <xdr:colOff>819150</xdr:colOff>
      <xdr:row>6</xdr:row>
      <xdr:rowOff>0</xdr:rowOff>
    </xdr:to>
    <xdr:pic>
      <xdr:nvPicPr>
        <xdr:cNvPr id="16467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485775"/>
          <a:ext cx="1600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57150</xdr:colOff>
      <xdr:row>0</xdr:row>
      <xdr:rowOff>485775</xdr:rowOff>
    </xdr:from>
    <xdr:to>
      <xdr:col>23</xdr:col>
      <xdr:colOff>781050</xdr:colOff>
      <xdr:row>6</xdr:row>
      <xdr:rowOff>0</xdr:rowOff>
    </xdr:to>
    <xdr:pic>
      <xdr:nvPicPr>
        <xdr:cNvPr id="16468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5075" y="485775"/>
          <a:ext cx="15906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41</xdr:row>
      <xdr:rowOff>323850</xdr:rowOff>
    </xdr:from>
    <xdr:to>
      <xdr:col>2</xdr:col>
      <xdr:colOff>781050</xdr:colOff>
      <xdr:row>47</xdr:row>
      <xdr:rowOff>0</xdr:rowOff>
    </xdr:to>
    <xdr:pic>
      <xdr:nvPicPr>
        <xdr:cNvPr id="16469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832485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38100</xdr:colOff>
      <xdr:row>41</xdr:row>
      <xdr:rowOff>323850</xdr:rowOff>
    </xdr:from>
    <xdr:to>
      <xdr:col>24</xdr:col>
      <xdr:colOff>781050</xdr:colOff>
      <xdr:row>47</xdr:row>
      <xdr:rowOff>0</xdr:rowOff>
    </xdr:to>
    <xdr:pic>
      <xdr:nvPicPr>
        <xdr:cNvPr id="16470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72800" y="832485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485775</xdr:rowOff>
    </xdr:from>
    <xdr:to>
      <xdr:col>2</xdr:col>
      <xdr:colOff>819150</xdr:colOff>
      <xdr:row>6</xdr:row>
      <xdr:rowOff>0</xdr:rowOff>
    </xdr:to>
    <xdr:pic>
      <xdr:nvPicPr>
        <xdr:cNvPr id="2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485775"/>
          <a:ext cx="1600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57150</xdr:colOff>
      <xdr:row>0</xdr:row>
      <xdr:rowOff>485775</xdr:rowOff>
    </xdr:from>
    <xdr:to>
      <xdr:col>23</xdr:col>
      <xdr:colOff>781050</xdr:colOff>
      <xdr:row>6</xdr:row>
      <xdr:rowOff>0</xdr:rowOff>
    </xdr:to>
    <xdr:pic>
      <xdr:nvPicPr>
        <xdr:cNvPr id="3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5075" y="485775"/>
          <a:ext cx="15906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41</xdr:row>
      <xdr:rowOff>323850</xdr:rowOff>
    </xdr:from>
    <xdr:to>
      <xdr:col>2</xdr:col>
      <xdr:colOff>781050</xdr:colOff>
      <xdr:row>47</xdr:row>
      <xdr:rowOff>0</xdr:rowOff>
    </xdr:to>
    <xdr:pic>
      <xdr:nvPicPr>
        <xdr:cNvPr id="4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832485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38100</xdr:colOff>
      <xdr:row>41</xdr:row>
      <xdr:rowOff>323850</xdr:rowOff>
    </xdr:from>
    <xdr:to>
      <xdr:col>24</xdr:col>
      <xdr:colOff>781050</xdr:colOff>
      <xdr:row>47</xdr:row>
      <xdr:rowOff>0</xdr:rowOff>
    </xdr:to>
    <xdr:pic>
      <xdr:nvPicPr>
        <xdr:cNvPr id="5" name="Picture 4" descr="http://www.blayney.nsw.gov.au/Images/UserUploadedImages/460/Blayney-Shire-Council-Logo-RGB-Smal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72800" y="832485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78"/>
  <sheetViews>
    <sheetView zoomScale="85" zoomScaleNormal="85" workbookViewId="0" topLeftCell="A1"/>
  </sheetViews>
  <sheetFormatPr defaultColWidth="9.140625" defaultRowHeight="12.75"/>
  <cols>
    <col min="1" max="1" width="2.7109375" style="2" customWidth="1"/>
    <col min="2" max="2" width="13.00390625" style="2" customWidth="1"/>
    <col min="3" max="3" width="14.8515625" style="2" customWidth="1"/>
    <col min="4" max="4" width="6.57421875" style="2" customWidth="1"/>
    <col min="5" max="5" width="8.57421875" style="2" customWidth="1"/>
    <col min="6" max="6" width="5.7109375" style="6" customWidth="1"/>
    <col min="7" max="7" width="5.7109375" style="2" customWidth="1"/>
    <col min="8" max="8" width="8.7109375" style="2" customWidth="1"/>
    <col min="9" max="14" width="5.7109375" style="2" customWidth="1"/>
    <col min="15" max="15" width="14.140625" style="2" customWidth="1"/>
    <col min="16" max="16" width="10.7109375" style="2" customWidth="1"/>
    <col min="17" max="20" width="5.7109375" style="2" customWidth="1"/>
    <col min="21" max="22" width="2.7109375" style="2" customWidth="1"/>
    <col min="23" max="24" width="13.00390625" style="2" customWidth="1"/>
    <col min="25" max="25" width="12.140625" style="2" customWidth="1"/>
    <col min="26" max="26" width="5.7109375" style="6" customWidth="1"/>
    <col min="27" max="27" width="5.7109375" style="2" customWidth="1"/>
    <col min="28" max="28" width="8.7109375" style="2" customWidth="1"/>
    <col min="29" max="34" width="5.7109375" style="2" customWidth="1"/>
    <col min="35" max="35" width="14.140625" style="2" customWidth="1"/>
    <col min="36" max="36" width="10.7109375" style="2" customWidth="1"/>
    <col min="37" max="38" width="5.7109375" style="2" customWidth="1"/>
    <col min="39" max="39" width="6.421875" style="2" customWidth="1"/>
  </cols>
  <sheetData>
    <row r="1" spans="4:38" ht="51.75" customHeight="1">
      <c r="D1" s="18" t="s">
        <v>17</v>
      </c>
      <c r="E1" s="18"/>
      <c r="F1" s="5"/>
      <c r="O1" s="245" t="s">
        <v>18</v>
      </c>
      <c r="P1" s="245"/>
      <c r="Q1" s="19"/>
      <c r="R1" s="23"/>
      <c r="S1" s="23"/>
      <c r="T1" s="23"/>
      <c r="Y1" s="18" t="s">
        <v>17</v>
      </c>
      <c r="Z1" s="5"/>
      <c r="AI1" s="245" t="s">
        <v>18</v>
      </c>
      <c r="AJ1" s="245"/>
      <c r="AK1" s="58"/>
      <c r="AL1" s="23"/>
    </row>
    <row r="2" spans="4:38" ht="16.5" thickBot="1">
      <c r="D2" s="18" t="s">
        <v>0</v>
      </c>
      <c r="E2" s="18"/>
      <c r="F2" s="5"/>
      <c r="O2" s="19"/>
      <c r="P2" s="19"/>
      <c r="Q2" s="19"/>
      <c r="R2" s="23"/>
      <c r="S2" s="23"/>
      <c r="T2" s="23"/>
      <c r="Y2" s="18" t="s">
        <v>0</v>
      </c>
      <c r="Z2" s="5"/>
      <c r="AI2" s="58"/>
      <c r="AJ2" s="58"/>
      <c r="AK2" s="58"/>
      <c r="AL2" s="23"/>
    </row>
    <row r="3" spans="4:31" ht="16.5" thickBot="1">
      <c r="D3" s="18" t="s">
        <v>1</v>
      </c>
      <c r="E3" s="18"/>
      <c r="F3" s="5"/>
      <c r="H3" s="239">
        <v>1</v>
      </c>
      <c r="I3" s="240"/>
      <c r="K3" s="45" t="s">
        <v>32</v>
      </c>
      <c r="Y3" s="18" t="s">
        <v>1</v>
      </c>
      <c r="Z3" s="5"/>
      <c r="AB3" s="239">
        <v>3</v>
      </c>
      <c r="AC3" s="240"/>
      <c r="AE3" s="45"/>
    </row>
    <row r="4" spans="2:29" ht="16.5" thickBot="1">
      <c r="B4"/>
      <c r="D4" s="18" t="s">
        <v>2</v>
      </c>
      <c r="E4" s="18"/>
      <c r="F4" s="5"/>
      <c r="H4" s="239" t="s">
        <v>36</v>
      </c>
      <c r="I4" s="240"/>
      <c r="W4"/>
      <c r="Y4" s="18" t="s">
        <v>2</v>
      </c>
      <c r="Z4" s="5"/>
      <c r="AB4" s="239" t="s">
        <v>36</v>
      </c>
      <c r="AC4" s="240"/>
    </row>
    <row r="5" spans="4:29" ht="16.5" thickBot="1">
      <c r="D5" s="18" t="s">
        <v>19</v>
      </c>
      <c r="E5" s="18"/>
      <c r="F5" s="5"/>
      <c r="H5" s="62" t="s">
        <v>33</v>
      </c>
      <c r="I5" s="63"/>
      <c r="Y5" s="18" t="s">
        <v>19</v>
      </c>
      <c r="Z5" s="5"/>
      <c r="AB5" s="239" t="s">
        <v>20</v>
      </c>
      <c r="AC5" s="240"/>
    </row>
    <row r="6" spans="4:29" ht="16.5" thickBot="1">
      <c r="D6" s="18" t="s">
        <v>21</v>
      </c>
      <c r="E6" s="18"/>
      <c r="F6" s="5"/>
      <c r="H6" s="210"/>
      <c r="I6" s="211"/>
      <c r="Y6" s="18" t="s">
        <v>21</v>
      </c>
      <c r="Z6" s="5"/>
      <c r="AB6" s="210"/>
      <c r="AC6" s="211"/>
    </row>
    <row r="7" spans="2:24" ht="29.25" customHeight="1" thickBot="1">
      <c r="B7" s="244"/>
      <c r="C7" s="244"/>
      <c r="X7" s="6"/>
    </row>
    <row r="8" spans="1:38" ht="68.25" customHeight="1" thickBot="1">
      <c r="A8" s="1"/>
      <c r="B8" s="24" t="s">
        <v>22</v>
      </c>
      <c r="C8" s="67" t="s">
        <v>35</v>
      </c>
      <c r="D8" s="237" t="s">
        <v>34</v>
      </c>
      <c r="E8" s="213"/>
      <c r="F8" s="212" t="s">
        <v>3</v>
      </c>
      <c r="G8" s="213"/>
      <c r="H8" s="4" t="s">
        <v>4</v>
      </c>
      <c r="I8" s="212" t="s">
        <v>5</v>
      </c>
      <c r="J8" s="213"/>
      <c r="K8" s="212" t="s">
        <v>6</v>
      </c>
      <c r="L8" s="213"/>
      <c r="M8" s="212" t="s">
        <v>7</v>
      </c>
      <c r="N8" s="213"/>
      <c r="O8" s="3" t="s">
        <v>8</v>
      </c>
      <c r="P8" s="3" t="s">
        <v>27</v>
      </c>
      <c r="Q8" s="212" t="s">
        <v>9</v>
      </c>
      <c r="R8" s="226"/>
      <c r="S8" s="80" t="s">
        <v>37</v>
      </c>
      <c r="T8" s="80" t="s">
        <v>38</v>
      </c>
      <c r="W8" s="24" t="s">
        <v>22</v>
      </c>
      <c r="X8" s="67" t="s">
        <v>35</v>
      </c>
      <c r="Y8" s="22" t="s">
        <v>34</v>
      </c>
      <c r="Z8" s="212" t="s">
        <v>3</v>
      </c>
      <c r="AA8" s="213"/>
      <c r="AB8" s="4" t="s">
        <v>4</v>
      </c>
      <c r="AC8" s="212" t="s">
        <v>5</v>
      </c>
      <c r="AD8" s="213"/>
      <c r="AE8" s="212" t="s">
        <v>6</v>
      </c>
      <c r="AF8" s="213"/>
      <c r="AG8" s="212" t="s">
        <v>7</v>
      </c>
      <c r="AH8" s="213"/>
      <c r="AI8" s="3" t="s">
        <v>8</v>
      </c>
      <c r="AJ8" s="3" t="s">
        <v>27</v>
      </c>
      <c r="AK8" s="212" t="s">
        <v>9</v>
      </c>
      <c r="AL8" s="226"/>
    </row>
    <row r="9" spans="1:38" ht="12.75">
      <c r="A9" s="1"/>
      <c r="B9" s="227"/>
      <c r="C9" s="227"/>
      <c r="D9" s="229" t="s">
        <v>29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42"/>
      <c r="S9" s="80"/>
      <c r="T9" s="80"/>
      <c r="W9" s="227"/>
      <c r="X9" s="227"/>
      <c r="Y9" s="229" t="s">
        <v>24</v>
      </c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42"/>
    </row>
    <row r="10" spans="1:38" ht="13.5" thickBot="1">
      <c r="A10" s="1"/>
      <c r="B10" s="228"/>
      <c r="C10" s="228"/>
      <c r="D10" s="233">
        <v>30</v>
      </c>
      <c r="E10" s="234"/>
      <c r="F10" s="234">
        <v>30</v>
      </c>
      <c r="G10" s="234"/>
      <c r="H10" s="71" t="s">
        <v>30</v>
      </c>
      <c r="I10" s="234">
        <v>600</v>
      </c>
      <c r="J10" s="234"/>
      <c r="K10" s="234">
        <v>10</v>
      </c>
      <c r="L10" s="234"/>
      <c r="M10" s="234">
        <v>15</v>
      </c>
      <c r="N10" s="234"/>
      <c r="O10" s="71">
        <v>1</v>
      </c>
      <c r="P10" s="71" t="s">
        <v>31</v>
      </c>
      <c r="Q10" s="234">
        <v>2</v>
      </c>
      <c r="R10" s="243"/>
      <c r="S10" s="81"/>
      <c r="T10" s="81"/>
      <c r="W10" s="228"/>
      <c r="X10" s="228"/>
      <c r="Y10" s="233" t="s">
        <v>25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43"/>
    </row>
    <row r="11" spans="2:38" ht="12.75">
      <c r="B11" s="29">
        <v>43837</v>
      </c>
      <c r="C11" s="76">
        <v>43851</v>
      </c>
      <c r="D11" s="73" t="s">
        <v>10</v>
      </c>
      <c r="E11" s="85">
        <v>5</v>
      </c>
      <c r="F11" s="72"/>
      <c r="G11" s="85">
        <v>27</v>
      </c>
      <c r="H11" s="86">
        <v>7.4</v>
      </c>
      <c r="I11" s="72"/>
      <c r="J11" s="85">
        <v>3800</v>
      </c>
      <c r="K11" s="72" t="s">
        <v>10</v>
      </c>
      <c r="L11" s="85">
        <v>5</v>
      </c>
      <c r="M11" s="73"/>
      <c r="N11" s="85">
        <v>3.2</v>
      </c>
      <c r="O11" s="86">
        <v>0.25</v>
      </c>
      <c r="P11" s="86">
        <v>0.35</v>
      </c>
      <c r="Q11" s="72" t="s">
        <v>10</v>
      </c>
      <c r="R11" s="87">
        <v>0.5</v>
      </c>
      <c r="S11" s="114"/>
      <c r="T11" s="114"/>
      <c r="W11" s="29">
        <v>43565</v>
      </c>
      <c r="X11" s="30">
        <v>43578</v>
      </c>
      <c r="Y11" s="75">
        <v>5</v>
      </c>
      <c r="Z11" s="40"/>
      <c r="AA11" s="94">
        <v>7</v>
      </c>
      <c r="AB11" s="59">
        <v>8.64</v>
      </c>
      <c r="AC11" s="40"/>
      <c r="AD11" s="94">
        <v>40</v>
      </c>
      <c r="AE11" s="40" t="s">
        <v>10</v>
      </c>
      <c r="AF11" s="94">
        <v>5</v>
      </c>
      <c r="AG11" s="77"/>
      <c r="AH11" s="94">
        <v>1.7</v>
      </c>
      <c r="AI11" s="59">
        <v>0.41</v>
      </c>
      <c r="AJ11" s="59"/>
      <c r="AK11" s="41" t="s">
        <v>10</v>
      </c>
      <c r="AL11" s="95">
        <v>0.5</v>
      </c>
    </row>
    <row r="12" spans="2:38" ht="12.75">
      <c r="B12" s="31">
        <v>43873</v>
      </c>
      <c r="C12" s="31">
        <v>43886</v>
      </c>
      <c r="D12" s="57" t="s">
        <v>10</v>
      </c>
      <c r="E12" s="70">
        <v>5</v>
      </c>
      <c r="F12" s="43"/>
      <c r="G12" s="70">
        <v>1</v>
      </c>
      <c r="H12" s="60">
        <v>7.2</v>
      </c>
      <c r="I12" s="43"/>
      <c r="J12" s="70">
        <v>42</v>
      </c>
      <c r="K12" s="43" t="s">
        <v>10</v>
      </c>
      <c r="L12" s="70">
        <v>5</v>
      </c>
      <c r="M12" s="57"/>
      <c r="N12" s="70">
        <v>6.2</v>
      </c>
      <c r="O12" s="60">
        <v>0.38</v>
      </c>
      <c r="P12" s="60">
        <v>0.2</v>
      </c>
      <c r="Q12" s="43" t="s">
        <v>10</v>
      </c>
      <c r="R12" s="89">
        <v>0.5</v>
      </c>
      <c r="S12" s="114"/>
      <c r="T12" s="114"/>
      <c r="W12" s="31">
        <v>43593</v>
      </c>
      <c r="X12" s="32">
        <v>43607</v>
      </c>
      <c r="Y12" s="65">
        <v>8</v>
      </c>
      <c r="Z12" s="43"/>
      <c r="AA12" s="70">
        <v>2</v>
      </c>
      <c r="AB12" s="60">
        <v>7.84</v>
      </c>
      <c r="AC12" s="43" t="s">
        <v>10</v>
      </c>
      <c r="AD12" s="70">
        <v>1</v>
      </c>
      <c r="AE12" s="43" t="s">
        <v>10</v>
      </c>
      <c r="AF12" s="70">
        <v>5</v>
      </c>
      <c r="AG12" s="57"/>
      <c r="AH12" s="70">
        <v>7.8</v>
      </c>
      <c r="AI12" s="60">
        <v>0.26</v>
      </c>
      <c r="AJ12" s="60"/>
      <c r="AK12" s="43"/>
      <c r="AL12" s="89">
        <v>2.8</v>
      </c>
    </row>
    <row r="13" spans="2:38" ht="12.75">
      <c r="B13" s="31">
        <v>43901</v>
      </c>
      <c r="C13" s="31">
        <v>43914</v>
      </c>
      <c r="D13" s="38" t="s">
        <v>10</v>
      </c>
      <c r="E13" s="90">
        <v>5</v>
      </c>
      <c r="F13" s="36"/>
      <c r="G13" s="90">
        <v>2</v>
      </c>
      <c r="H13" s="42">
        <v>7.34</v>
      </c>
      <c r="I13" s="36"/>
      <c r="J13" s="90">
        <v>100</v>
      </c>
      <c r="K13" s="37" t="s">
        <v>10</v>
      </c>
      <c r="L13" s="91">
        <v>5</v>
      </c>
      <c r="M13" s="38"/>
      <c r="N13" s="90">
        <v>5.7</v>
      </c>
      <c r="O13" s="42">
        <v>0.57</v>
      </c>
      <c r="P13" s="42">
        <v>0.23</v>
      </c>
      <c r="Q13" s="37" t="s">
        <v>10</v>
      </c>
      <c r="R13" s="92">
        <v>0.5</v>
      </c>
      <c r="S13" s="114">
        <v>50</v>
      </c>
      <c r="T13" s="114">
        <v>56</v>
      </c>
      <c r="W13" s="31">
        <v>43620</v>
      </c>
      <c r="X13" s="32">
        <v>43635</v>
      </c>
      <c r="Y13" s="65">
        <v>9</v>
      </c>
      <c r="Z13" s="43"/>
      <c r="AA13" s="70">
        <v>3</v>
      </c>
      <c r="AB13" s="60">
        <v>7.66</v>
      </c>
      <c r="AC13" s="43"/>
      <c r="AD13" s="70">
        <v>15</v>
      </c>
      <c r="AE13" s="43" t="s">
        <v>10</v>
      </c>
      <c r="AF13" s="70">
        <v>5</v>
      </c>
      <c r="AG13" s="57"/>
      <c r="AH13" s="70">
        <v>8.8</v>
      </c>
      <c r="AI13" s="60">
        <v>0.69</v>
      </c>
      <c r="AJ13" s="60"/>
      <c r="AK13" s="43"/>
      <c r="AL13" s="89">
        <v>3.2</v>
      </c>
    </row>
    <row r="14" spans="2:38" ht="12.75">
      <c r="B14" s="29"/>
      <c r="C14" s="29"/>
      <c r="D14" s="38"/>
      <c r="E14" s="90"/>
      <c r="F14" s="36"/>
      <c r="G14" s="90"/>
      <c r="H14" s="42"/>
      <c r="I14" s="36"/>
      <c r="J14" s="90"/>
      <c r="K14" s="37"/>
      <c r="L14" s="91"/>
      <c r="M14" s="38"/>
      <c r="N14" s="90"/>
      <c r="O14" s="42"/>
      <c r="P14" s="42"/>
      <c r="Q14" s="36"/>
      <c r="R14" s="93"/>
      <c r="S14" s="114"/>
      <c r="T14" s="114"/>
      <c r="W14" s="29">
        <v>43655</v>
      </c>
      <c r="X14" s="30">
        <v>43668</v>
      </c>
      <c r="Y14" s="64">
        <v>6</v>
      </c>
      <c r="Z14" s="36"/>
      <c r="AA14" s="90">
        <v>4</v>
      </c>
      <c r="AB14" s="42">
        <v>7.72</v>
      </c>
      <c r="AC14" s="36"/>
      <c r="AD14" s="90">
        <v>4</v>
      </c>
      <c r="AE14" s="37" t="s">
        <v>10</v>
      </c>
      <c r="AF14" s="91">
        <v>5</v>
      </c>
      <c r="AG14" s="38"/>
      <c r="AH14" s="90">
        <v>7.1</v>
      </c>
      <c r="AI14" s="42">
        <v>0.2</v>
      </c>
      <c r="AJ14" s="42"/>
      <c r="AK14" s="36"/>
      <c r="AL14" s="93">
        <v>2.1</v>
      </c>
    </row>
    <row r="15" spans="2:38" ht="12.75">
      <c r="B15" s="29"/>
      <c r="C15" s="29"/>
      <c r="D15" s="77"/>
      <c r="E15" s="94"/>
      <c r="F15" s="40"/>
      <c r="G15" s="94"/>
      <c r="H15" s="59"/>
      <c r="I15" s="40"/>
      <c r="J15" s="94"/>
      <c r="K15" s="40"/>
      <c r="L15" s="94"/>
      <c r="M15" s="77"/>
      <c r="N15" s="94"/>
      <c r="O15" s="59"/>
      <c r="P15" s="59"/>
      <c r="Q15" s="41"/>
      <c r="R15" s="95"/>
      <c r="S15" s="114"/>
      <c r="T15" s="114"/>
      <c r="W15" s="29">
        <v>43691</v>
      </c>
      <c r="X15" s="30">
        <v>43704</v>
      </c>
      <c r="Y15" s="75">
        <v>5</v>
      </c>
      <c r="Z15" s="40"/>
      <c r="AA15" s="94">
        <v>11</v>
      </c>
      <c r="AB15" s="59">
        <v>9.64</v>
      </c>
      <c r="AC15" s="40" t="s">
        <v>10</v>
      </c>
      <c r="AD15" s="94">
        <v>1</v>
      </c>
      <c r="AE15" s="40" t="s">
        <v>10</v>
      </c>
      <c r="AF15" s="94">
        <v>5</v>
      </c>
      <c r="AG15" s="77"/>
      <c r="AH15" s="94">
        <v>9.1</v>
      </c>
      <c r="AI15" s="59">
        <v>0.2</v>
      </c>
      <c r="AJ15" s="59"/>
      <c r="AK15" s="41" t="s">
        <v>10</v>
      </c>
      <c r="AL15" s="95">
        <v>0.5</v>
      </c>
    </row>
    <row r="16" spans="2:38" ht="12.75">
      <c r="B16" s="27"/>
      <c r="C16" s="27"/>
      <c r="D16" s="57"/>
      <c r="E16" s="70"/>
      <c r="F16" s="43"/>
      <c r="G16" s="70"/>
      <c r="H16" s="60"/>
      <c r="I16" s="43"/>
      <c r="J16" s="70"/>
      <c r="K16" s="43"/>
      <c r="L16" s="70"/>
      <c r="M16" s="57"/>
      <c r="N16" s="70"/>
      <c r="O16" s="60"/>
      <c r="P16" s="60"/>
      <c r="Q16" s="43"/>
      <c r="R16" s="89"/>
      <c r="S16" s="114"/>
      <c r="T16" s="114"/>
      <c r="W16" s="27">
        <v>43727</v>
      </c>
      <c r="X16" s="28">
        <v>43739</v>
      </c>
      <c r="Y16" s="65">
        <v>5</v>
      </c>
      <c r="Z16" s="43"/>
      <c r="AA16" s="70">
        <v>6</v>
      </c>
      <c r="AB16" s="60">
        <v>8.75</v>
      </c>
      <c r="AC16" s="43"/>
      <c r="AD16" s="70">
        <v>15</v>
      </c>
      <c r="AE16" s="43" t="s">
        <v>10</v>
      </c>
      <c r="AF16" s="70">
        <v>5</v>
      </c>
      <c r="AG16" s="57"/>
      <c r="AH16" s="70">
        <v>3.2</v>
      </c>
      <c r="AI16" s="60">
        <v>0.23</v>
      </c>
      <c r="AJ16" s="60"/>
      <c r="AK16" s="43" t="s">
        <v>10</v>
      </c>
      <c r="AL16" s="89">
        <v>0.5</v>
      </c>
    </row>
    <row r="17" spans="2:38" ht="12.75">
      <c r="B17" s="31"/>
      <c r="C17" s="31"/>
      <c r="D17" s="57"/>
      <c r="E17" s="70"/>
      <c r="F17" s="43"/>
      <c r="G17" s="70"/>
      <c r="H17" s="50"/>
      <c r="I17" s="43"/>
      <c r="J17" s="70"/>
      <c r="K17" s="43"/>
      <c r="L17" s="70"/>
      <c r="M17" s="57"/>
      <c r="N17" s="70"/>
      <c r="O17" s="60"/>
      <c r="P17" s="60"/>
      <c r="Q17" s="43"/>
      <c r="R17" s="89"/>
      <c r="S17" s="114"/>
      <c r="T17" s="114"/>
      <c r="W17" s="31">
        <v>43755</v>
      </c>
      <c r="X17" s="32">
        <v>43768</v>
      </c>
      <c r="Y17" s="65">
        <v>5</v>
      </c>
      <c r="Z17" s="43"/>
      <c r="AA17" s="70">
        <v>5</v>
      </c>
      <c r="AB17" s="60">
        <v>8.89</v>
      </c>
      <c r="AC17" s="43"/>
      <c r="AD17" s="70">
        <v>6</v>
      </c>
      <c r="AE17" s="43" t="s">
        <v>10</v>
      </c>
      <c r="AF17" s="70">
        <v>5</v>
      </c>
      <c r="AG17" s="57"/>
      <c r="AH17" s="70">
        <v>6.3</v>
      </c>
      <c r="AI17" s="60">
        <v>0.26</v>
      </c>
      <c r="AJ17" s="60"/>
      <c r="AK17" s="43" t="s">
        <v>10</v>
      </c>
      <c r="AL17" s="89">
        <v>0.5</v>
      </c>
    </row>
    <row r="18" spans="2:38" ht="12.75">
      <c r="B18" s="33"/>
      <c r="C18" s="33"/>
      <c r="D18" s="98"/>
      <c r="E18" s="97"/>
      <c r="F18" s="46"/>
      <c r="G18" s="97"/>
      <c r="H18" s="61"/>
      <c r="I18" s="46"/>
      <c r="J18" s="97"/>
      <c r="K18" s="46"/>
      <c r="L18" s="97"/>
      <c r="M18" s="98"/>
      <c r="N18" s="97"/>
      <c r="O18" s="61"/>
      <c r="P18" s="61"/>
      <c r="Q18" s="46"/>
      <c r="R18" s="99"/>
      <c r="S18" s="114"/>
      <c r="T18" s="114"/>
      <c r="W18" s="33">
        <v>43788</v>
      </c>
      <c r="X18" s="34">
        <v>43804</v>
      </c>
      <c r="Y18" s="96">
        <v>6</v>
      </c>
      <c r="Z18" s="46"/>
      <c r="AA18" s="97">
        <v>7</v>
      </c>
      <c r="AB18" s="61">
        <v>8.24</v>
      </c>
      <c r="AC18" s="46"/>
      <c r="AD18" s="97">
        <v>47</v>
      </c>
      <c r="AE18" s="46" t="s">
        <v>10</v>
      </c>
      <c r="AF18" s="97">
        <v>5</v>
      </c>
      <c r="AG18" s="98"/>
      <c r="AH18" s="97">
        <v>7</v>
      </c>
      <c r="AI18" s="61">
        <v>0.21</v>
      </c>
      <c r="AJ18" s="61"/>
      <c r="AK18" s="46" t="s">
        <v>10</v>
      </c>
      <c r="AL18" s="99">
        <v>0.5</v>
      </c>
    </row>
    <row r="19" spans="2:38" ht="12.75">
      <c r="B19" s="31"/>
      <c r="C19" s="31"/>
      <c r="D19" s="138"/>
      <c r="E19" s="101"/>
      <c r="F19" s="48"/>
      <c r="G19" s="101"/>
      <c r="H19" s="49"/>
      <c r="I19" s="48"/>
      <c r="J19" s="101"/>
      <c r="K19" s="44"/>
      <c r="L19" s="101"/>
      <c r="M19" s="48"/>
      <c r="N19" s="101"/>
      <c r="O19" s="66"/>
      <c r="P19" s="66"/>
      <c r="Q19" s="44"/>
      <c r="R19" s="89"/>
      <c r="S19" s="114"/>
      <c r="T19" s="114"/>
      <c r="W19" s="31">
        <v>43810</v>
      </c>
      <c r="X19" s="31">
        <v>43822</v>
      </c>
      <c r="Y19" s="100">
        <v>5</v>
      </c>
      <c r="Z19" s="48"/>
      <c r="AA19" s="101">
        <v>6</v>
      </c>
      <c r="AB19" s="66">
        <v>7.76</v>
      </c>
      <c r="AC19" s="44"/>
      <c r="AD19" s="101">
        <v>14</v>
      </c>
      <c r="AE19" s="44" t="s">
        <v>10</v>
      </c>
      <c r="AF19" s="101">
        <v>5</v>
      </c>
      <c r="AG19" s="48"/>
      <c r="AH19" s="101">
        <v>5.2</v>
      </c>
      <c r="AI19" s="66">
        <v>0.66</v>
      </c>
      <c r="AJ19" s="66"/>
      <c r="AK19" s="44" t="s">
        <v>10</v>
      </c>
      <c r="AL19" s="89">
        <v>0.5</v>
      </c>
    </row>
    <row r="20" spans="2:38" ht="12.75">
      <c r="B20" s="27"/>
      <c r="C20" s="27"/>
      <c r="D20" s="139"/>
      <c r="E20" s="103"/>
      <c r="F20" s="68"/>
      <c r="G20" s="103"/>
      <c r="H20" s="51"/>
      <c r="I20" s="68"/>
      <c r="J20" s="103"/>
      <c r="K20" s="47"/>
      <c r="L20" s="103"/>
      <c r="M20" s="68"/>
      <c r="N20" s="103"/>
      <c r="O20" s="69"/>
      <c r="P20" s="69"/>
      <c r="Q20" s="47"/>
      <c r="R20" s="104"/>
      <c r="S20" s="114"/>
      <c r="T20" s="114"/>
      <c r="W20" s="247" t="s">
        <v>39</v>
      </c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9"/>
    </row>
    <row r="21" spans="2:38" ht="12.75">
      <c r="B21" s="31"/>
      <c r="C21" s="31"/>
      <c r="D21" s="138"/>
      <c r="E21" s="101"/>
      <c r="F21" s="48"/>
      <c r="G21" s="101"/>
      <c r="H21" s="66"/>
      <c r="I21" s="48"/>
      <c r="J21" s="101"/>
      <c r="K21" s="44"/>
      <c r="L21" s="101"/>
      <c r="M21" s="48"/>
      <c r="N21" s="101"/>
      <c r="O21" s="49"/>
      <c r="P21" s="66"/>
      <c r="Q21" s="44"/>
      <c r="R21" s="89"/>
      <c r="S21" s="114"/>
      <c r="T21" s="114"/>
      <c r="W21" s="31"/>
      <c r="X21" s="31"/>
      <c r="Y21" s="105"/>
      <c r="Z21" s="48"/>
      <c r="AA21" s="101"/>
      <c r="AB21" s="66"/>
      <c r="AC21" s="48"/>
      <c r="AD21" s="101"/>
      <c r="AE21" s="44"/>
      <c r="AF21" s="101"/>
      <c r="AG21" s="48"/>
      <c r="AH21" s="101"/>
      <c r="AI21" s="66"/>
      <c r="AJ21" s="66"/>
      <c r="AK21" s="44"/>
      <c r="AL21" s="89"/>
    </row>
    <row r="22" spans="2:38" ht="12.75">
      <c r="B22" s="31"/>
      <c r="C22" s="31"/>
      <c r="D22" s="138"/>
      <c r="E22" s="101"/>
      <c r="F22" s="48"/>
      <c r="G22" s="101"/>
      <c r="H22" s="66"/>
      <c r="I22" s="48"/>
      <c r="J22" s="101"/>
      <c r="K22" s="44"/>
      <c r="L22" s="101"/>
      <c r="M22" s="48"/>
      <c r="N22" s="101"/>
      <c r="O22" s="49"/>
      <c r="P22" s="66"/>
      <c r="Q22" s="44"/>
      <c r="R22" s="89"/>
      <c r="S22" s="114"/>
      <c r="T22" s="114"/>
      <c r="W22" s="31"/>
      <c r="X22" s="31"/>
      <c r="Y22" s="105"/>
      <c r="Z22" s="48"/>
      <c r="AA22" s="101"/>
      <c r="AB22" s="66"/>
      <c r="AC22" s="44"/>
      <c r="AD22" s="101"/>
      <c r="AE22" s="44"/>
      <c r="AF22" s="101"/>
      <c r="AG22" s="48"/>
      <c r="AH22" s="101"/>
      <c r="AI22" s="66"/>
      <c r="AJ22" s="66"/>
      <c r="AK22" s="44"/>
      <c r="AL22" s="89"/>
    </row>
    <row r="23" spans="2:38" ht="12.75">
      <c r="B23" s="29"/>
      <c r="C23" s="29"/>
      <c r="D23" s="77"/>
      <c r="E23" s="94"/>
      <c r="F23" s="40"/>
      <c r="G23" s="94"/>
      <c r="H23" s="59"/>
      <c r="I23" s="40"/>
      <c r="J23" s="94"/>
      <c r="K23" s="40"/>
      <c r="L23" s="94"/>
      <c r="M23" s="77"/>
      <c r="N23" s="94"/>
      <c r="O23" s="59"/>
      <c r="P23" s="59"/>
      <c r="Q23" s="41"/>
      <c r="R23" s="95"/>
      <c r="S23" s="114"/>
      <c r="T23" s="114"/>
      <c r="W23" s="29"/>
      <c r="X23" s="30"/>
      <c r="Y23" s="75"/>
      <c r="Z23" s="40"/>
      <c r="AA23" s="94"/>
      <c r="AB23" s="59"/>
      <c r="AC23" s="40"/>
      <c r="AD23" s="94"/>
      <c r="AE23" s="40"/>
      <c r="AF23" s="94"/>
      <c r="AG23" s="77"/>
      <c r="AH23" s="94"/>
      <c r="AI23" s="59"/>
      <c r="AJ23" s="59"/>
      <c r="AK23" s="41"/>
      <c r="AL23" s="95"/>
    </row>
    <row r="24" spans="2:38" ht="12.75">
      <c r="B24" s="31"/>
      <c r="C24" s="31"/>
      <c r="D24" s="57"/>
      <c r="E24" s="70"/>
      <c r="F24" s="43"/>
      <c r="G24" s="70"/>
      <c r="H24" s="60"/>
      <c r="I24" s="43"/>
      <c r="J24" s="70"/>
      <c r="K24" s="43"/>
      <c r="L24" s="70"/>
      <c r="M24" s="57"/>
      <c r="N24" s="70"/>
      <c r="O24" s="60"/>
      <c r="P24" s="60"/>
      <c r="Q24" s="43"/>
      <c r="R24" s="89"/>
      <c r="S24" s="114"/>
      <c r="T24" s="114"/>
      <c r="W24" s="31"/>
      <c r="X24" s="32"/>
      <c r="Y24" s="65"/>
      <c r="Z24" s="43"/>
      <c r="AA24" s="70"/>
      <c r="AB24" s="60"/>
      <c r="AC24" s="43"/>
      <c r="AD24" s="70"/>
      <c r="AE24" s="43"/>
      <c r="AF24" s="70"/>
      <c r="AG24" s="57"/>
      <c r="AH24" s="70"/>
      <c r="AI24" s="60"/>
      <c r="AJ24" s="60"/>
      <c r="AK24" s="43"/>
      <c r="AL24" s="89"/>
    </row>
    <row r="25" spans="2:38" ht="13.5" thickBot="1">
      <c r="B25" s="52"/>
      <c r="C25" s="52"/>
      <c r="D25" s="140"/>
      <c r="E25" s="106"/>
      <c r="F25" s="55"/>
      <c r="G25" s="106"/>
      <c r="H25" s="56"/>
      <c r="I25" s="55"/>
      <c r="J25" s="106"/>
      <c r="K25" s="54"/>
      <c r="L25" s="106"/>
      <c r="M25" s="55"/>
      <c r="N25" s="106"/>
      <c r="O25" s="56"/>
      <c r="P25" s="56"/>
      <c r="Q25" s="54"/>
      <c r="R25" s="107"/>
      <c r="S25" s="114"/>
      <c r="T25" s="114"/>
      <c r="W25" s="52"/>
      <c r="X25" s="52"/>
      <c r="Y25" s="53"/>
      <c r="Z25" s="55"/>
      <c r="AA25" s="106"/>
      <c r="AB25" s="56"/>
      <c r="AC25" s="55"/>
      <c r="AD25" s="106"/>
      <c r="AE25" s="54"/>
      <c r="AF25" s="106"/>
      <c r="AG25" s="55"/>
      <c r="AH25" s="106"/>
      <c r="AI25" s="56"/>
      <c r="AJ25" s="56"/>
      <c r="AK25" s="54"/>
      <c r="AL25" s="107"/>
    </row>
    <row r="26" spans="6:26" ht="12.75">
      <c r="F26" s="2"/>
      <c r="I26" s="45"/>
      <c r="Z26" s="2"/>
    </row>
    <row r="28" spans="2:38" ht="13.5" thickBot="1">
      <c r="B28" s="108"/>
      <c r="C28" s="108"/>
      <c r="D28" s="108"/>
      <c r="E28" s="108"/>
      <c r="F28" s="238"/>
      <c r="G28" s="238"/>
      <c r="H28" s="108"/>
      <c r="I28" s="238"/>
      <c r="J28" s="238"/>
      <c r="K28" s="238"/>
      <c r="L28" s="238"/>
      <c r="M28" s="238"/>
      <c r="N28" s="238"/>
      <c r="O28" s="108"/>
      <c r="P28" s="108"/>
      <c r="Q28" s="238"/>
      <c r="R28" s="238"/>
      <c r="S28" s="108"/>
      <c r="T28" s="108"/>
      <c r="W28" s="108"/>
      <c r="X28" s="108"/>
      <c r="Y28" s="108"/>
      <c r="Z28" s="238"/>
      <c r="AA28" s="238"/>
      <c r="AB28" s="108"/>
      <c r="AC28" s="238"/>
      <c r="AD28" s="238"/>
      <c r="AE28" s="238"/>
      <c r="AF28" s="238"/>
      <c r="AG28" s="238"/>
      <c r="AH28" s="238"/>
      <c r="AI28" s="108"/>
      <c r="AJ28" s="108"/>
      <c r="AK28" s="238"/>
      <c r="AL28" s="238"/>
    </row>
    <row r="29" spans="2:38" ht="12.75">
      <c r="B29" s="224" t="s">
        <v>11</v>
      </c>
      <c r="C29" s="225"/>
      <c r="D29" s="208">
        <f>COUNT(E11:E25)</f>
        <v>3</v>
      </c>
      <c r="E29" s="209"/>
      <c r="F29" s="208">
        <f>COUNT(G11:G25)</f>
        <v>3</v>
      </c>
      <c r="G29" s="209">
        <f>COUNT(G11:G25)</f>
        <v>3</v>
      </c>
      <c r="H29" s="16">
        <f>COUNT(H11:H25)</f>
        <v>3</v>
      </c>
      <c r="I29" s="208">
        <f>COUNT(J11:J25)</f>
        <v>3</v>
      </c>
      <c r="J29" s="209"/>
      <c r="K29" s="208">
        <f>COUNT(L11:L25)</f>
        <v>3</v>
      </c>
      <c r="L29" s="209"/>
      <c r="M29" s="208">
        <f>COUNT(N11:N25)</f>
        <v>3</v>
      </c>
      <c r="N29" s="209"/>
      <c r="O29" s="16">
        <f>COUNT(O11:O25)</f>
        <v>3</v>
      </c>
      <c r="P29" s="16">
        <f>COUNT(P11:P25)</f>
        <v>3</v>
      </c>
      <c r="Q29" s="208">
        <f>COUNT(R11:R25)</f>
        <v>3</v>
      </c>
      <c r="R29" s="209"/>
      <c r="W29" s="224" t="s">
        <v>11</v>
      </c>
      <c r="X29" s="225"/>
      <c r="Y29" s="16">
        <f>COUNT(Y11:Y25)</f>
        <v>9</v>
      </c>
      <c r="Z29" s="208">
        <f>COUNT(AA11:AA25)</f>
        <v>9</v>
      </c>
      <c r="AA29" s="209">
        <f>COUNT(AA11:AA25)</f>
        <v>9</v>
      </c>
      <c r="AB29" s="16">
        <f>COUNT(AB11:AB25)</f>
        <v>9</v>
      </c>
      <c r="AC29" s="208">
        <f>COUNT(AD11:AD25)</f>
        <v>9</v>
      </c>
      <c r="AD29" s="209"/>
      <c r="AE29" s="208">
        <f>COUNT(AF11:AF25)</f>
        <v>9</v>
      </c>
      <c r="AF29" s="209"/>
      <c r="AG29" s="208">
        <f>COUNT(AH11:AH25)</f>
        <v>9</v>
      </c>
      <c r="AH29" s="209"/>
      <c r="AI29" s="16">
        <f>COUNT(AI11:AI25)</f>
        <v>9</v>
      </c>
      <c r="AJ29" s="16">
        <f>COUNT(AJ11:AJ22)</f>
        <v>0</v>
      </c>
      <c r="AK29" s="208">
        <f>COUNT(AL11:AL25)</f>
        <v>9</v>
      </c>
      <c r="AL29" s="209"/>
    </row>
    <row r="30" spans="2:38" ht="12.75">
      <c r="B30" s="25"/>
      <c r="C30" s="26"/>
      <c r="D30" s="203"/>
      <c r="E30" s="204"/>
      <c r="F30" s="8"/>
      <c r="G30" s="9"/>
      <c r="H30" s="10"/>
      <c r="I30" s="203"/>
      <c r="J30" s="204"/>
      <c r="K30" s="203"/>
      <c r="L30" s="204"/>
      <c r="M30" s="203"/>
      <c r="N30" s="204"/>
      <c r="O30" s="10"/>
      <c r="P30" s="10"/>
      <c r="Q30" s="203"/>
      <c r="R30" s="207"/>
      <c r="S30" s="82"/>
      <c r="T30" s="82"/>
      <c r="W30" s="25"/>
      <c r="X30" s="26"/>
      <c r="Y30" s="7"/>
      <c r="Z30" s="8"/>
      <c r="AA30" s="9"/>
      <c r="AB30" s="10"/>
      <c r="AC30" s="203"/>
      <c r="AD30" s="204"/>
      <c r="AE30" s="203"/>
      <c r="AF30" s="204"/>
      <c r="AG30" s="203"/>
      <c r="AH30" s="204"/>
      <c r="AI30" s="10"/>
      <c r="AJ30" s="10"/>
      <c r="AK30" s="203"/>
      <c r="AL30" s="207"/>
    </row>
    <row r="31" spans="2:38" ht="12.75">
      <c r="B31" s="217" t="s">
        <v>12</v>
      </c>
      <c r="C31" s="218"/>
      <c r="D31" s="108" t="s">
        <v>10</v>
      </c>
      <c r="E31" s="12">
        <f>MIN(E11:E25)</f>
        <v>5</v>
      </c>
      <c r="F31" s="108"/>
      <c r="G31" s="12">
        <f>MIN(G11:G25)</f>
        <v>1</v>
      </c>
      <c r="H31" s="13">
        <f>MIN(H11:H25)</f>
        <v>7.2</v>
      </c>
      <c r="I31" s="219">
        <f>MIN(J11:J25)</f>
        <v>42</v>
      </c>
      <c r="J31" s="241"/>
      <c r="K31" s="108" t="s">
        <v>10</v>
      </c>
      <c r="L31" s="12">
        <f>MIN(L11:L25)</f>
        <v>5</v>
      </c>
      <c r="M31" s="12" t="s">
        <v>10</v>
      </c>
      <c r="N31" s="13">
        <f>MIN(N11:N25)</f>
        <v>3.2</v>
      </c>
      <c r="O31" s="13">
        <f>MIN(O11:O25)</f>
        <v>0.25</v>
      </c>
      <c r="P31" s="13">
        <f>MIN(P11:P22)</f>
        <v>0.2</v>
      </c>
      <c r="Q31" s="108" t="s">
        <v>10</v>
      </c>
      <c r="R31" s="17">
        <f>MIN(R11:R25)</f>
        <v>0.5</v>
      </c>
      <c r="S31" s="83"/>
      <c r="T31" s="83"/>
      <c r="W31" s="217" t="s">
        <v>12</v>
      </c>
      <c r="X31" s="218"/>
      <c r="Y31" s="11">
        <f>MIN(Y11:Y25)</f>
        <v>5</v>
      </c>
      <c r="Z31" s="108"/>
      <c r="AA31" s="12">
        <f>MIN(AA11:AA25)</f>
        <v>2</v>
      </c>
      <c r="AB31" s="13">
        <f>MIN(AB11:AB25)</f>
        <v>7.66</v>
      </c>
      <c r="AC31" s="219">
        <f>MIN(AD11:AD25)</f>
        <v>1</v>
      </c>
      <c r="AD31" s="241"/>
      <c r="AE31" s="108" t="s">
        <v>10</v>
      </c>
      <c r="AF31" s="12">
        <f>MIN(AF11:AF25)</f>
        <v>5</v>
      </c>
      <c r="AG31" s="12" t="s">
        <v>10</v>
      </c>
      <c r="AH31" s="13">
        <f>MIN(AH11:AH25)</f>
        <v>1.7</v>
      </c>
      <c r="AI31" s="13">
        <f>MIN(AI11:AI25)</f>
        <v>0.2</v>
      </c>
      <c r="AJ31" s="13">
        <f>MIN(AJ11:AJ22)</f>
        <v>0</v>
      </c>
      <c r="AK31" s="108" t="s">
        <v>10</v>
      </c>
      <c r="AL31" s="17">
        <f>MIN(AL11:AL25)</f>
        <v>0.5</v>
      </c>
    </row>
    <row r="32" spans="2:38" ht="12.75">
      <c r="B32" s="25"/>
      <c r="C32" s="26"/>
      <c r="D32" s="203"/>
      <c r="E32" s="204"/>
      <c r="F32" s="8"/>
      <c r="G32" s="9"/>
      <c r="H32" s="10"/>
      <c r="I32" s="203"/>
      <c r="J32" s="204"/>
      <c r="K32" s="203"/>
      <c r="L32" s="204"/>
      <c r="M32" s="203"/>
      <c r="N32" s="204"/>
      <c r="O32" s="10"/>
      <c r="P32" s="10"/>
      <c r="Q32" s="203"/>
      <c r="R32" s="207"/>
      <c r="S32" s="82"/>
      <c r="T32" s="82"/>
      <c r="W32" s="25"/>
      <c r="X32" s="26"/>
      <c r="Y32" s="7"/>
      <c r="Z32" s="8"/>
      <c r="AA32" s="9"/>
      <c r="AB32" s="10"/>
      <c r="AC32" s="203"/>
      <c r="AD32" s="204"/>
      <c r="AE32" s="203"/>
      <c r="AF32" s="204"/>
      <c r="AG32" s="203"/>
      <c r="AH32" s="204"/>
      <c r="AI32" s="10"/>
      <c r="AJ32" s="10"/>
      <c r="AK32" s="203"/>
      <c r="AL32" s="207"/>
    </row>
    <row r="33" spans="2:38" ht="12.75">
      <c r="B33" s="217" t="s">
        <v>13</v>
      </c>
      <c r="C33" s="218"/>
      <c r="D33" s="221">
        <f>SUM(E11:E25)/D29</f>
        <v>5</v>
      </c>
      <c r="E33" s="222">
        <f>SUM(E11:E28)/9</f>
        <v>1.6666666666666667</v>
      </c>
      <c r="F33" s="221">
        <f>SUM(G11:G25)/F29</f>
        <v>10</v>
      </c>
      <c r="G33" s="222"/>
      <c r="H33" s="110">
        <f>SUM(H11:H25)/H29</f>
        <v>7.3133333333333335</v>
      </c>
      <c r="I33" s="221">
        <f>SUM(J11:J25)/I29</f>
        <v>1314</v>
      </c>
      <c r="J33" s="222"/>
      <c r="K33" s="221">
        <f>SUM(L11:L25)/K29</f>
        <v>5</v>
      </c>
      <c r="L33" s="222">
        <f>SUM(L11:L28)/9</f>
        <v>1.6666666666666667</v>
      </c>
      <c r="M33" s="221">
        <f>SUM(N11:N25)/M29</f>
        <v>5.033333333333334</v>
      </c>
      <c r="N33" s="222"/>
      <c r="O33" s="110">
        <f>SUM(O11:O25)/O29</f>
        <v>0.39999999999999997</v>
      </c>
      <c r="P33" s="110">
        <f>SUM(P11:P22)/P29</f>
        <v>0.26</v>
      </c>
      <c r="Q33" s="221">
        <f>SUM(R11:R25)/Q29</f>
        <v>0.5</v>
      </c>
      <c r="R33" s="223"/>
      <c r="S33" s="141"/>
      <c r="T33" s="141"/>
      <c r="W33" s="217" t="s">
        <v>13</v>
      </c>
      <c r="X33" s="218"/>
      <c r="Y33" s="109">
        <f>SUM(Y11:Y25)/Y29</f>
        <v>6</v>
      </c>
      <c r="Z33" s="221">
        <f>SUM(AA11:AA25)/Z29</f>
        <v>5.666666666666667</v>
      </c>
      <c r="AA33" s="222"/>
      <c r="AB33" s="110">
        <f>SUM(AB11:AB25)/AB29</f>
        <v>8.348888888888888</v>
      </c>
      <c r="AC33" s="221">
        <f>SUM(AD11:AD25)/AC29</f>
        <v>15.88888888888889</v>
      </c>
      <c r="AD33" s="222"/>
      <c r="AE33" s="221">
        <f>SUM(AF11:AF25)/AE29</f>
        <v>5</v>
      </c>
      <c r="AF33" s="222">
        <f>SUM(AF11:AF28)/9</f>
        <v>5</v>
      </c>
      <c r="AG33" s="221">
        <f>SUM(AH11:AH25)/AG29</f>
        <v>6.2444444444444445</v>
      </c>
      <c r="AH33" s="222"/>
      <c r="AI33" s="110">
        <f>SUM(AI11:AI25)/AI29</f>
        <v>0.3466666666666667</v>
      </c>
      <c r="AJ33" s="110" t="e">
        <f>SUM(AJ11:AJ22)/AJ29</f>
        <v>#DIV/0!</v>
      </c>
      <c r="AK33" s="221">
        <f>SUM(AL11:AL25)/AK29</f>
        <v>1.2333333333333334</v>
      </c>
      <c r="AL33" s="223"/>
    </row>
    <row r="34" spans="2:38" ht="12.75">
      <c r="B34" s="25"/>
      <c r="C34" s="26"/>
      <c r="D34" s="203"/>
      <c r="E34" s="204"/>
      <c r="F34" s="203"/>
      <c r="G34" s="204"/>
      <c r="H34" s="10"/>
      <c r="I34" s="203"/>
      <c r="J34" s="204"/>
      <c r="K34" s="203"/>
      <c r="L34" s="204"/>
      <c r="M34" s="203"/>
      <c r="N34" s="204"/>
      <c r="O34" s="10"/>
      <c r="P34" s="10"/>
      <c r="Q34" s="203"/>
      <c r="R34" s="207"/>
      <c r="S34" s="82"/>
      <c r="T34" s="82"/>
      <c r="W34" s="25"/>
      <c r="X34" s="26"/>
      <c r="Y34" s="7"/>
      <c r="Z34" s="203"/>
      <c r="AA34" s="204"/>
      <c r="AB34" s="10"/>
      <c r="AC34" s="203"/>
      <c r="AD34" s="204"/>
      <c r="AE34" s="203"/>
      <c r="AF34" s="204"/>
      <c r="AG34" s="203"/>
      <c r="AH34" s="204"/>
      <c r="AI34" s="10"/>
      <c r="AJ34" s="10"/>
      <c r="AK34" s="203"/>
      <c r="AL34" s="207"/>
    </row>
    <row r="35" spans="2:38" ht="13.5" thickBot="1">
      <c r="B35" s="214" t="s">
        <v>14</v>
      </c>
      <c r="C35" s="215"/>
      <c r="D35" s="205">
        <f>MAX(E11:E25)</f>
        <v>5</v>
      </c>
      <c r="E35" s="206"/>
      <c r="F35" s="205">
        <f>MAX(G11:G25)</f>
        <v>27</v>
      </c>
      <c r="G35" s="206"/>
      <c r="H35" s="15">
        <f>MAX(H11:H25)</f>
        <v>7.4</v>
      </c>
      <c r="I35" s="205">
        <f>MAX(J11:J25)</f>
        <v>3800</v>
      </c>
      <c r="J35" s="206"/>
      <c r="K35" s="205">
        <f>MAX(L11:L25)</f>
        <v>5</v>
      </c>
      <c r="L35" s="206"/>
      <c r="M35" s="205">
        <f>MAX(N11:N25)</f>
        <v>6.2</v>
      </c>
      <c r="N35" s="206"/>
      <c r="O35" s="15">
        <f>MAX(O11:O25)</f>
        <v>0.57</v>
      </c>
      <c r="P35" s="15">
        <f>MAX(P11:P22)</f>
        <v>0.35</v>
      </c>
      <c r="Q35" s="205">
        <f>MAX(R11:R25)</f>
        <v>0.5</v>
      </c>
      <c r="R35" s="216"/>
      <c r="S35" s="83"/>
      <c r="T35" s="83"/>
      <c r="W35" s="214" t="s">
        <v>14</v>
      </c>
      <c r="X35" s="215"/>
      <c r="Y35" s="14">
        <f>MAX(Y11:Y25)</f>
        <v>9</v>
      </c>
      <c r="Z35" s="205">
        <f>MAX(AA11:AA25)</f>
        <v>11</v>
      </c>
      <c r="AA35" s="206"/>
      <c r="AB35" s="15">
        <f>MAX(AB11:AB25)</f>
        <v>9.64</v>
      </c>
      <c r="AC35" s="205">
        <f>MAX(AD11:AD25)</f>
        <v>47</v>
      </c>
      <c r="AD35" s="206"/>
      <c r="AE35" s="205">
        <f>MAX(AF11:AF25)</f>
        <v>5</v>
      </c>
      <c r="AF35" s="206"/>
      <c r="AG35" s="205">
        <f>MAX(AH11:AH25)</f>
        <v>9.1</v>
      </c>
      <c r="AH35" s="206"/>
      <c r="AI35" s="15">
        <f>MAX(AI11:AI25)</f>
        <v>0.69</v>
      </c>
      <c r="AJ35" s="15">
        <f>MAX(AJ11:AJ22)</f>
        <v>0</v>
      </c>
      <c r="AK35" s="205">
        <f>MAX(AL11:AL25)</f>
        <v>3.2</v>
      </c>
      <c r="AL35" s="216"/>
    </row>
    <row r="37" spans="3:39" ht="12.75">
      <c r="C37" s="115">
        <v>37095000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4:39" ht="12.75">
      <c r="D38" s="246">
        <f>($C$37*D33)/1000000</f>
        <v>185.475</v>
      </c>
      <c r="E38" s="246"/>
      <c r="F38" s="246">
        <f>($C$37*F33)/1000000</f>
        <v>370.95</v>
      </c>
      <c r="G38" s="246"/>
      <c r="H38" s="2">
        <f>($C$37*H33)/1000000</f>
        <v>271.2881</v>
      </c>
      <c r="I38" s="246">
        <f>($C$37*I33)/1000000</f>
        <v>48742.83</v>
      </c>
      <c r="J38" s="246"/>
      <c r="K38" s="246">
        <f>($C$37*K33)/1000000</f>
        <v>185.475</v>
      </c>
      <c r="L38" s="246"/>
      <c r="M38" s="246">
        <f>($C$37*M33)/1000000</f>
        <v>186.71150000000003</v>
      </c>
      <c r="N38" s="246"/>
      <c r="O38" s="2">
        <f>($C$37*O33)/1000000</f>
        <v>14.837999999999997</v>
      </c>
      <c r="P38" s="2">
        <f>($C$37*P33)/1000000</f>
        <v>9.6447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4:20" ht="38.25" customHeight="1">
      <c r="D39" s="18" t="s">
        <v>17</v>
      </c>
      <c r="E39" s="18"/>
      <c r="F39" s="5"/>
      <c r="O39" s="245" t="s">
        <v>18</v>
      </c>
      <c r="P39" s="245"/>
      <c r="Q39" s="19"/>
      <c r="R39" s="23"/>
      <c r="S39" s="23"/>
      <c r="T39" s="23"/>
    </row>
    <row r="40" spans="4:20" ht="16.5" thickBot="1">
      <c r="D40" s="18" t="s">
        <v>0</v>
      </c>
      <c r="E40" s="18"/>
      <c r="F40" s="5"/>
      <c r="O40" s="19"/>
      <c r="P40" s="19"/>
      <c r="Q40" s="19"/>
      <c r="R40" s="23"/>
      <c r="S40" s="23"/>
      <c r="T40" s="23"/>
    </row>
    <row r="41" spans="2:9" ht="16.5" thickBot="1">
      <c r="B41"/>
      <c r="D41" s="18" t="s">
        <v>1</v>
      </c>
      <c r="E41" s="18"/>
      <c r="F41" s="5"/>
      <c r="H41" s="239">
        <v>2</v>
      </c>
      <c r="I41" s="240"/>
    </row>
    <row r="42" spans="4:9" ht="16.5" thickBot="1">
      <c r="D42" s="18" t="s">
        <v>2</v>
      </c>
      <c r="E42" s="18"/>
      <c r="F42" s="5"/>
      <c r="H42" s="239" t="s">
        <v>36</v>
      </c>
      <c r="I42" s="240"/>
    </row>
    <row r="43" spans="4:39" ht="16.5" thickBot="1">
      <c r="D43" s="18" t="s">
        <v>19</v>
      </c>
      <c r="E43" s="18"/>
      <c r="F43" s="5"/>
      <c r="H43" s="239" t="s">
        <v>28</v>
      </c>
      <c r="I43" s="240"/>
      <c r="AM43" s="1"/>
    </row>
    <row r="44" spans="4:39" ht="16.5" thickBot="1">
      <c r="D44" s="18" t="s">
        <v>21</v>
      </c>
      <c r="E44" s="18"/>
      <c r="F44" s="5"/>
      <c r="H44" s="210"/>
      <c r="I44" s="211"/>
      <c r="AM44" s="1"/>
    </row>
    <row r="45" ht="13.5" thickBot="1">
      <c r="AM45" s="1"/>
    </row>
    <row r="46" spans="2:38" s="1" customFormat="1" ht="65.25" customHeight="1" thickBot="1">
      <c r="B46" s="24" t="s">
        <v>22</v>
      </c>
      <c r="C46" s="67" t="s">
        <v>35</v>
      </c>
      <c r="D46" s="237" t="s">
        <v>23</v>
      </c>
      <c r="E46" s="213"/>
      <c r="F46" s="212" t="s">
        <v>3</v>
      </c>
      <c r="G46" s="213"/>
      <c r="H46" s="4" t="s">
        <v>4</v>
      </c>
      <c r="I46" s="212" t="s">
        <v>5</v>
      </c>
      <c r="J46" s="213"/>
      <c r="K46" s="212" t="s">
        <v>6</v>
      </c>
      <c r="L46" s="213"/>
      <c r="M46" s="212" t="s">
        <v>7</v>
      </c>
      <c r="N46" s="213"/>
      <c r="O46" s="3" t="s">
        <v>8</v>
      </c>
      <c r="P46" s="3" t="s">
        <v>27</v>
      </c>
      <c r="Q46" s="212" t="s">
        <v>9</v>
      </c>
      <c r="R46" s="226"/>
      <c r="S46" s="80" t="s">
        <v>37</v>
      </c>
      <c r="T46" s="80" t="s">
        <v>38</v>
      </c>
      <c r="W46" s="2"/>
      <c r="X46" s="250" t="s">
        <v>40</v>
      </c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"/>
      <c r="AJ46" s="2"/>
      <c r="AK46" s="2"/>
      <c r="AL46" s="2"/>
    </row>
    <row r="47" spans="2:39" s="1" customFormat="1" ht="15.75" customHeight="1" thickBot="1">
      <c r="B47" s="227"/>
      <c r="C47" s="227"/>
      <c r="D47" s="229" t="s">
        <v>24</v>
      </c>
      <c r="E47" s="230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2"/>
      <c r="S47" s="2"/>
      <c r="T47" s="2"/>
      <c r="W47" s="24" t="s">
        <v>22</v>
      </c>
      <c r="X47" s="67" t="s">
        <v>35</v>
      </c>
      <c r="Y47" s="22" t="s">
        <v>34</v>
      </c>
      <c r="Z47" s="212" t="s">
        <v>3</v>
      </c>
      <c r="AA47" s="213"/>
      <c r="AB47" s="4" t="s">
        <v>4</v>
      </c>
      <c r="AC47" s="212" t="s">
        <v>5</v>
      </c>
      <c r="AD47" s="213"/>
      <c r="AE47" s="212" t="s">
        <v>6</v>
      </c>
      <c r="AF47" s="213"/>
      <c r="AG47" s="212" t="s">
        <v>7</v>
      </c>
      <c r="AH47" s="213"/>
      <c r="AI47" s="3" t="s">
        <v>8</v>
      </c>
      <c r="AJ47" s="212" t="s">
        <v>9</v>
      </c>
      <c r="AK47" s="226"/>
      <c r="AL47" s="80" t="s">
        <v>37</v>
      </c>
      <c r="AM47" s="80" t="s">
        <v>38</v>
      </c>
    </row>
    <row r="48" spans="2:39" s="1" customFormat="1" ht="13.5" customHeight="1" thickBot="1">
      <c r="B48" s="228"/>
      <c r="C48" s="228"/>
      <c r="D48" s="233" t="s">
        <v>25</v>
      </c>
      <c r="E48" s="234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6"/>
      <c r="S48" s="2"/>
      <c r="T48" s="2"/>
      <c r="W48" s="84"/>
      <c r="X48" s="84"/>
      <c r="Y48" s="229" t="s">
        <v>41</v>
      </c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42"/>
      <c r="AL48" s="80"/>
      <c r="AM48" s="80"/>
    </row>
    <row r="49" spans="2:39" ht="12.75">
      <c r="B49" s="29">
        <v>43655</v>
      </c>
      <c r="C49" s="76">
        <v>43668</v>
      </c>
      <c r="D49" s="73" t="s">
        <v>10</v>
      </c>
      <c r="E49" s="85">
        <v>5</v>
      </c>
      <c r="F49" s="48"/>
      <c r="G49" s="101">
        <v>4</v>
      </c>
      <c r="H49" s="66">
        <v>7.76</v>
      </c>
      <c r="I49" s="48"/>
      <c r="J49" s="101">
        <v>2</v>
      </c>
      <c r="K49" s="44" t="s">
        <v>10</v>
      </c>
      <c r="L49" s="101">
        <v>5</v>
      </c>
      <c r="M49" s="48"/>
      <c r="N49" s="101">
        <v>8.6</v>
      </c>
      <c r="O49" s="66">
        <v>0.21</v>
      </c>
      <c r="P49" s="66">
        <v>0.2</v>
      </c>
      <c r="Q49" s="44"/>
      <c r="R49" s="89">
        <v>3.4</v>
      </c>
      <c r="S49" s="114"/>
      <c r="T49" s="114"/>
      <c r="U49" s="108"/>
      <c r="W49" s="31">
        <v>43691</v>
      </c>
      <c r="X49" s="32">
        <v>43705</v>
      </c>
      <c r="Y49" s="74">
        <v>5</v>
      </c>
      <c r="Z49" s="72"/>
      <c r="AA49" s="85">
        <v>7</v>
      </c>
      <c r="AB49" s="86">
        <v>7.24</v>
      </c>
      <c r="AC49" s="72"/>
      <c r="AD49" s="85">
        <v>6700</v>
      </c>
      <c r="AE49" s="72" t="s">
        <v>10</v>
      </c>
      <c r="AF49" s="85">
        <v>5</v>
      </c>
      <c r="AG49" s="73"/>
      <c r="AH49" s="85">
        <v>9.6</v>
      </c>
      <c r="AI49" s="86">
        <v>0.19</v>
      </c>
      <c r="AJ49" s="72"/>
      <c r="AK49" s="87">
        <v>0.7</v>
      </c>
      <c r="AL49" s="88"/>
      <c r="AM49" s="88"/>
    </row>
    <row r="50" spans="2:39" ht="12.75">
      <c r="B50" s="31">
        <v>43691</v>
      </c>
      <c r="C50" s="31">
        <v>43704</v>
      </c>
      <c r="D50" s="73" t="s">
        <v>10</v>
      </c>
      <c r="E50" s="90">
        <v>5</v>
      </c>
      <c r="F50" s="36"/>
      <c r="G50" s="90">
        <v>12</v>
      </c>
      <c r="H50" s="42">
        <v>9.75</v>
      </c>
      <c r="I50" s="36"/>
      <c r="J50" s="90">
        <v>1</v>
      </c>
      <c r="K50" s="37" t="s">
        <v>10</v>
      </c>
      <c r="L50" s="91">
        <v>5</v>
      </c>
      <c r="M50" s="38"/>
      <c r="N50" s="90">
        <v>7.8</v>
      </c>
      <c r="O50" s="42">
        <v>0.17</v>
      </c>
      <c r="P50" s="42">
        <v>0.2</v>
      </c>
      <c r="Q50" s="37"/>
      <c r="R50" s="92">
        <v>0.7</v>
      </c>
      <c r="S50" s="114"/>
      <c r="T50" s="114"/>
      <c r="U50" s="108"/>
      <c r="W50" s="31">
        <v>43727</v>
      </c>
      <c r="X50" s="32">
        <v>43739</v>
      </c>
      <c r="Y50" s="65">
        <v>5</v>
      </c>
      <c r="Z50" s="43"/>
      <c r="AA50" s="70">
        <v>6</v>
      </c>
      <c r="AB50" s="60">
        <v>7.28</v>
      </c>
      <c r="AC50" s="43"/>
      <c r="AD50" s="70">
        <v>1300</v>
      </c>
      <c r="AE50" s="43" t="s">
        <v>10</v>
      </c>
      <c r="AF50" s="70">
        <v>5</v>
      </c>
      <c r="AG50" s="57"/>
      <c r="AH50" s="70">
        <v>7.7</v>
      </c>
      <c r="AI50" s="60">
        <v>0.15</v>
      </c>
      <c r="AJ50" s="43"/>
      <c r="AK50" s="89">
        <v>1</v>
      </c>
      <c r="AL50" s="88"/>
      <c r="AM50" s="88"/>
    </row>
    <row r="51" spans="2:39" ht="12.75">
      <c r="B51" s="27">
        <v>43727</v>
      </c>
      <c r="C51" s="27">
        <v>43739</v>
      </c>
      <c r="D51" s="57"/>
      <c r="E51" s="70">
        <v>9</v>
      </c>
      <c r="F51" s="36"/>
      <c r="G51" s="90">
        <v>12</v>
      </c>
      <c r="H51" s="42">
        <v>8.7</v>
      </c>
      <c r="I51" s="36"/>
      <c r="J51" s="90">
        <v>5</v>
      </c>
      <c r="K51" s="36" t="s">
        <v>10</v>
      </c>
      <c r="L51" s="90">
        <v>5</v>
      </c>
      <c r="M51" s="38"/>
      <c r="N51" s="90">
        <v>3.5</v>
      </c>
      <c r="O51" s="42">
        <v>0.3</v>
      </c>
      <c r="P51" s="42">
        <v>0.55</v>
      </c>
      <c r="Q51" s="37" t="s">
        <v>10</v>
      </c>
      <c r="R51" s="92">
        <v>0.5</v>
      </c>
      <c r="S51" s="114"/>
      <c r="T51" s="114"/>
      <c r="U51" s="108"/>
      <c r="W51" s="27">
        <v>43755</v>
      </c>
      <c r="X51" s="28">
        <v>43768</v>
      </c>
      <c r="Y51" s="64">
        <v>5</v>
      </c>
      <c r="Z51" s="36"/>
      <c r="AA51" s="90">
        <v>5</v>
      </c>
      <c r="AB51" s="42">
        <v>7.2</v>
      </c>
      <c r="AC51" s="36"/>
      <c r="AD51" s="90">
        <v>1400</v>
      </c>
      <c r="AE51" s="37" t="s">
        <v>10</v>
      </c>
      <c r="AF51" s="91">
        <v>5</v>
      </c>
      <c r="AG51" s="38"/>
      <c r="AH51" s="90">
        <v>9.5</v>
      </c>
      <c r="AI51" s="42">
        <v>0.24</v>
      </c>
      <c r="AJ51" s="37"/>
      <c r="AK51" s="92">
        <v>2.1</v>
      </c>
      <c r="AL51" s="88">
        <v>64</v>
      </c>
      <c r="AM51" s="88">
        <v>68</v>
      </c>
    </row>
    <row r="52" spans="2:39" ht="12.75">
      <c r="B52" s="31">
        <v>43755</v>
      </c>
      <c r="C52" s="31">
        <v>43768</v>
      </c>
      <c r="D52" s="38"/>
      <c r="E52" s="90">
        <v>5</v>
      </c>
      <c r="F52" s="36"/>
      <c r="G52" s="90">
        <v>5</v>
      </c>
      <c r="H52" s="42">
        <v>8.85</v>
      </c>
      <c r="I52" s="36"/>
      <c r="J52" s="90">
        <v>510</v>
      </c>
      <c r="K52" s="37" t="s">
        <v>10</v>
      </c>
      <c r="L52" s="91">
        <v>5</v>
      </c>
      <c r="M52" s="38"/>
      <c r="N52" s="90">
        <v>6.5</v>
      </c>
      <c r="O52" s="42">
        <v>0.25</v>
      </c>
      <c r="P52" s="42">
        <v>0.32</v>
      </c>
      <c r="Q52" s="37" t="s">
        <v>10</v>
      </c>
      <c r="R52" s="92">
        <v>0.5</v>
      </c>
      <c r="S52" s="114"/>
      <c r="T52" s="114"/>
      <c r="U52" s="108"/>
      <c r="W52" s="29">
        <v>43901</v>
      </c>
      <c r="X52" s="30">
        <v>43914</v>
      </c>
      <c r="Y52" s="64">
        <v>5</v>
      </c>
      <c r="Z52" s="36"/>
      <c r="AA52" s="90">
        <v>4</v>
      </c>
      <c r="AB52" s="42">
        <v>7.4</v>
      </c>
      <c r="AC52" s="36"/>
      <c r="AD52" s="90">
        <v>2800</v>
      </c>
      <c r="AE52" s="37" t="s">
        <v>10</v>
      </c>
      <c r="AF52" s="91">
        <v>5</v>
      </c>
      <c r="AG52" s="38"/>
      <c r="AH52" s="90">
        <v>8.7</v>
      </c>
      <c r="AI52" s="42">
        <v>0.56</v>
      </c>
      <c r="AJ52" s="36"/>
      <c r="AK52" s="93">
        <v>1.3</v>
      </c>
      <c r="AL52" s="88">
        <v>69</v>
      </c>
      <c r="AM52" s="88">
        <v>73</v>
      </c>
    </row>
    <row r="53" spans="2:39" ht="12.75">
      <c r="B53" s="33">
        <v>43810</v>
      </c>
      <c r="C53" s="33">
        <v>43822</v>
      </c>
      <c r="D53" s="38" t="s">
        <v>10</v>
      </c>
      <c r="E53" s="90">
        <v>5</v>
      </c>
      <c r="F53" s="36"/>
      <c r="G53" s="90">
        <v>6</v>
      </c>
      <c r="H53" s="42">
        <v>8.05</v>
      </c>
      <c r="I53" s="36"/>
      <c r="J53" s="90">
        <v>28</v>
      </c>
      <c r="K53" s="37" t="s">
        <v>10</v>
      </c>
      <c r="L53" s="91">
        <v>5</v>
      </c>
      <c r="M53" s="38"/>
      <c r="N53" s="90">
        <v>4.4</v>
      </c>
      <c r="O53" s="42">
        <v>0.86</v>
      </c>
      <c r="P53" s="42">
        <v>0.26</v>
      </c>
      <c r="Q53" s="36" t="s">
        <v>10</v>
      </c>
      <c r="R53" s="93">
        <v>0.5</v>
      </c>
      <c r="S53" s="114"/>
      <c r="T53" s="114"/>
      <c r="U53" s="108"/>
      <c r="W53" s="29">
        <v>43936</v>
      </c>
      <c r="X53" s="30">
        <v>43950</v>
      </c>
      <c r="Y53" s="75">
        <v>5</v>
      </c>
      <c r="Z53" s="40"/>
      <c r="AA53" s="94">
        <v>4</v>
      </c>
      <c r="AB53" s="59">
        <v>7.24</v>
      </c>
      <c r="AC53" s="40"/>
      <c r="AD53" s="94">
        <v>1100</v>
      </c>
      <c r="AE53" s="40" t="s">
        <v>10</v>
      </c>
      <c r="AF53" s="94">
        <v>5</v>
      </c>
      <c r="AG53" s="77"/>
      <c r="AH53" s="94">
        <v>6.6</v>
      </c>
      <c r="AI53" s="59">
        <v>0.44</v>
      </c>
      <c r="AJ53" s="41"/>
      <c r="AK53" s="95">
        <v>1.4</v>
      </c>
      <c r="AL53" s="88">
        <v>70</v>
      </c>
      <c r="AM53" s="88">
        <v>74</v>
      </c>
    </row>
    <row r="54" spans="2:39" ht="12.75">
      <c r="B54" s="31">
        <v>43837</v>
      </c>
      <c r="C54" s="31">
        <v>43851</v>
      </c>
      <c r="D54" s="77" t="s">
        <v>10</v>
      </c>
      <c r="E54" s="94">
        <v>5</v>
      </c>
      <c r="F54" s="40"/>
      <c r="G54" s="94">
        <v>12</v>
      </c>
      <c r="H54" s="59">
        <v>8.72</v>
      </c>
      <c r="I54" s="40"/>
      <c r="J54" s="94">
        <v>160</v>
      </c>
      <c r="K54" s="40" t="s">
        <v>10</v>
      </c>
      <c r="L54" s="94">
        <v>5</v>
      </c>
      <c r="M54" s="77"/>
      <c r="N54" s="94">
        <v>3.7</v>
      </c>
      <c r="O54" s="59">
        <v>0.26</v>
      </c>
      <c r="P54" s="59">
        <v>0.22</v>
      </c>
      <c r="Q54" s="41" t="s">
        <v>10</v>
      </c>
      <c r="R54" s="95">
        <v>0.5</v>
      </c>
      <c r="S54" s="114"/>
      <c r="T54" s="114"/>
      <c r="U54" s="108"/>
      <c r="W54" s="31"/>
      <c r="X54" s="32"/>
      <c r="Y54" s="65"/>
      <c r="Z54" s="43"/>
      <c r="AA54" s="70"/>
      <c r="AB54" s="60"/>
      <c r="AC54" s="43"/>
      <c r="AD54" s="70"/>
      <c r="AE54" s="43"/>
      <c r="AF54" s="70"/>
      <c r="AG54" s="57"/>
      <c r="AH54" s="70"/>
      <c r="AI54" s="60"/>
      <c r="AJ54" s="43"/>
      <c r="AK54" s="89"/>
      <c r="AL54" s="88"/>
      <c r="AM54" s="88"/>
    </row>
    <row r="55" spans="2:39" ht="12.75">
      <c r="B55" s="31">
        <v>43873</v>
      </c>
      <c r="C55" s="31">
        <v>43886</v>
      </c>
      <c r="D55" s="57" t="s">
        <v>10</v>
      </c>
      <c r="E55" s="70">
        <v>5</v>
      </c>
      <c r="F55" s="43"/>
      <c r="G55" s="70">
        <v>1</v>
      </c>
      <c r="H55" s="60">
        <v>7.84</v>
      </c>
      <c r="I55" s="43"/>
      <c r="J55" s="70">
        <v>120</v>
      </c>
      <c r="K55" s="43" t="s">
        <v>10</v>
      </c>
      <c r="L55" s="70">
        <v>5</v>
      </c>
      <c r="M55" s="57"/>
      <c r="N55" s="70">
        <v>6.9</v>
      </c>
      <c r="O55" s="60">
        <v>0.37</v>
      </c>
      <c r="P55" s="60">
        <v>0.3</v>
      </c>
      <c r="Q55" s="43" t="s">
        <v>10</v>
      </c>
      <c r="R55" s="89">
        <v>0.5</v>
      </c>
      <c r="S55" s="114"/>
      <c r="T55" s="114"/>
      <c r="U55" s="108"/>
      <c r="W55" s="31"/>
      <c r="X55" s="32"/>
      <c r="Y55" s="65"/>
      <c r="Z55" s="43"/>
      <c r="AA55" s="70"/>
      <c r="AB55" s="50"/>
      <c r="AC55" s="43"/>
      <c r="AD55" s="70"/>
      <c r="AE55" s="43"/>
      <c r="AF55" s="70"/>
      <c r="AG55" s="57"/>
      <c r="AH55" s="70"/>
      <c r="AI55" s="60"/>
      <c r="AJ55" s="43"/>
      <c r="AK55" s="89"/>
      <c r="AL55" s="88"/>
      <c r="AM55" s="88"/>
    </row>
    <row r="56" spans="2:39" ht="12.75">
      <c r="B56" s="31">
        <v>43901</v>
      </c>
      <c r="C56" s="31">
        <v>43914</v>
      </c>
      <c r="D56" s="57" t="s">
        <v>10</v>
      </c>
      <c r="E56" s="70">
        <v>5</v>
      </c>
      <c r="F56" s="43"/>
      <c r="G56" s="70">
        <v>9</v>
      </c>
      <c r="H56" s="60">
        <v>7.74</v>
      </c>
      <c r="I56" s="43"/>
      <c r="J56" s="70">
        <v>75</v>
      </c>
      <c r="K56" s="43" t="s">
        <v>10</v>
      </c>
      <c r="L56" s="70">
        <v>5</v>
      </c>
      <c r="M56" s="57"/>
      <c r="N56" s="70">
        <v>7.3</v>
      </c>
      <c r="O56" s="60">
        <v>0.63</v>
      </c>
      <c r="P56" s="60">
        <v>0.56</v>
      </c>
      <c r="Q56" s="43" t="s">
        <v>10</v>
      </c>
      <c r="R56" s="89">
        <v>0.5</v>
      </c>
      <c r="S56" s="114">
        <v>65</v>
      </c>
      <c r="T56" s="114">
        <v>69</v>
      </c>
      <c r="U56" s="108"/>
      <c r="W56" s="33"/>
      <c r="X56" s="34"/>
      <c r="Y56" s="96"/>
      <c r="Z56" s="46"/>
      <c r="AA56" s="97"/>
      <c r="AB56" s="61"/>
      <c r="AC56" s="46"/>
      <c r="AD56" s="97"/>
      <c r="AE56" s="46"/>
      <c r="AF56" s="97"/>
      <c r="AG56" s="98"/>
      <c r="AH56" s="97"/>
      <c r="AI56" s="61"/>
      <c r="AJ56" s="46"/>
      <c r="AK56" s="99"/>
      <c r="AL56" s="88"/>
      <c r="AM56" s="88"/>
    </row>
    <row r="57" spans="2:39" ht="12.75">
      <c r="B57" s="33"/>
      <c r="C57" s="33"/>
      <c r="D57" s="98"/>
      <c r="E57" s="97"/>
      <c r="F57" s="46"/>
      <c r="G57" s="97"/>
      <c r="H57" s="61"/>
      <c r="I57" s="46"/>
      <c r="J57" s="97"/>
      <c r="K57" s="46"/>
      <c r="L57" s="97"/>
      <c r="M57" s="98"/>
      <c r="N57" s="97"/>
      <c r="O57" s="61"/>
      <c r="P57" s="61"/>
      <c r="Q57" s="46"/>
      <c r="R57" s="99"/>
      <c r="S57" s="114"/>
      <c r="T57" s="114"/>
      <c r="U57" s="108"/>
      <c r="W57" s="31"/>
      <c r="X57" s="31"/>
      <c r="Y57" s="100"/>
      <c r="Z57" s="48"/>
      <c r="AA57" s="101"/>
      <c r="AB57" s="49"/>
      <c r="AC57" s="48"/>
      <c r="AD57" s="101"/>
      <c r="AE57" s="44"/>
      <c r="AF57" s="101"/>
      <c r="AG57" s="48"/>
      <c r="AH57" s="101"/>
      <c r="AI57" s="66"/>
      <c r="AJ57" s="44"/>
      <c r="AK57" s="89"/>
      <c r="AL57" s="88"/>
      <c r="AM57" s="88"/>
    </row>
    <row r="58" spans="2:39" ht="12.75">
      <c r="B58" s="31"/>
      <c r="C58" s="31"/>
      <c r="D58" s="138"/>
      <c r="E58" s="101"/>
      <c r="F58" s="48"/>
      <c r="G58" s="101"/>
      <c r="H58" s="66"/>
      <c r="I58" s="48"/>
      <c r="J58" s="101"/>
      <c r="K58" s="44"/>
      <c r="L58" s="101"/>
      <c r="M58" s="48"/>
      <c r="N58" s="101"/>
      <c r="O58" s="66"/>
      <c r="P58" s="66"/>
      <c r="Q58" s="44"/>
      <c r="R58" s="89"/>
      <c r="S58" s="114"/>
      <c r="T58" s="114"/>
      <c r="U58" s="108"/>
      <c r="W58" s="35"/>
      <c r="X58" s="35"/>
      <c r="Y58" s="102"/>
      <c r="Z58" s="68"/>
      <c r="AA58" s="103"/>
      <c r="AB58" s="51"/>
      <c r="AC58" s="68"/>
      <c r="AD58" s="103"/>
      <c r="AE58" s="47"/>
      <c r="AF58" s="103"/>
      <c r="AG58" s="68"/>
      <c r="AH58" s="103"/>
      <c r="AI58" s="69"/>
      <c r="AJ58" s="47"/>
      <c r="AK58" s="104"/>
      <c r="AL58" s="88"/>
      <c r="AM58" s="88"/>
    </row>
    <row r="59" spans="2:39" ht="12.75">
      <c r="B59" s="35"/>
      <c r="C59" s="35"/>
      <c r="D59" s="139"/>
      <c r="E59" s="103"/>
      <c r="F59" s="68"/>
      <c r="G59" s="103"/>
      <c r="H59" s="69"/>
      <c r="I59" s="68"/>
      <c r="J59" s="103"/>
      <c r="K59" s="47"/>
      <c r="L59" s="103"/>
      <c r="M59" s="68"/>
      <c r="N59" s="103"/>
      <c r="O59" s="69"/>
      <c r="P59" s="69"/>
      <c r="Q59" s="47"/>
      <c r="R59" s="104"/>
      <c r="S59" s="114"/>
      <c r="T59" s="114"/>
      <c r="U59" s="108"/>
      <c r="W59" s="31"/>
      <c r="X59" s="31"/>
      <c r="Y59" s="105"/>
      <c r="Z59" s="48"/>
      <c r="AA59" s="101"/>
      <c r="AB59" s="66"/>
      <c r="AC59" s="48"/>
      <c r="AD59" s="101"/>
      <c r="AE59" s="44"/>
      <c r="AF59" s="101"/>
      <c r="AG59" s="48"/>
      <c r="AH59" s="101"/>
      <c r="AI59" s="49"/>
      <c r="AJ59" s="44"/>
      <c r="AK59" s="89"/>
      <c r="AL59" s="88"/>
      <c r="AM59" s="88"/>
    </row>
    <row r="60" spans="2:39" ht="12.75">
      <c r="B60" s="31"/>
      <c r="C60" s="31"/>
      <c r="D60" s="138"/>
      <c r="E60" s="101"/>
      <c r="F60" s="48"/>
      <c r="G60" s="101"/>
      <c r="H60" s="66"/>
      <c r="I60" s="48"/>
      <c r="J60" s="101"/>
      <c r="K60" s="44"/>
      <c r="L60" s="101"/>
      <c r="M60" s="48"/>
      <c r="N60" s="101"/>
      <c r="O60" s="66"/>
      <c r="P60" s="66"/>
      <c r="Q60" s="44"/>
      <c r="R60" s="89"/>
      <c r="S60" s="114"/>
      <c r="T60" s="114"/>
      <c r="U60" s="108"/>
      <c r="W60" s="31"/>
      <c r="X60" s="31"/>
      <c r="Y60" s="105"/>
      <c r="Z60" s="48"/>
      <c r="AA60" s="101"/>
      <c r="AB60" s="66"/>
      <c r="AC60" s="48"/>
      <c r="AD60" s="101"/>
      <c r="AE60" s="44"/>
      <c r="AF60" s="101"/>
      <c r="AG60" s="48"/>
      <c r="AH60" s="101"/>
      <c r="AI60" s="49"/>
      <c r="AJ60" s="44"/>
      <c r="AK60" s="89"/>
      <c r="AL60" s="88"/>
      <c r="AM60" s="88"/>
    </row>
    <row r="61" spans="2:39" ht="12.75">
      <c r="B61" s="31"/>
      <c r="C61" s="31"/>
      <c r="D61" s="138"/>
      <c r="E61" s="101"/>
      <c r="F61" s="48"/>
      <c r="G61" s="101"/>
      <c r="H61" s="66"/>
      <c r="I61" s="48"/>
      <c r="J61" s="101"/>
      <c r="K61" s="44"/>
      <c r="L61" s="101"/>
      <c r="M61" s="48"/>
      <c r="N61" s="101"/>
      <c r="O61" s="66"/>
      <c r="P61" s="66"/>
      <c r="Q61" s="44"/>
      <c r="R61" s="89"/>
      <c r="S61" s="114"/>
      <c r="T61" s="114"/>
      <c r="U61" s="108"/>
      <c r="W61" s="29"/>
      <c r="X61" s="30"/>
      <c r="Y61" s="75"/>
      <c r="Z61" s="40"/>
      <c r="AA61" s="94"/>
      <c r="AB61" s="59"/>
      <c r="AC61" s="40"/>
      <c r="AD61" s="94"/>
      <c r="AE61" s="40"/>
      <c r="AF61" s="94"/>
      <c r="AG61" s="77"/>
      <c r="AH61" s="94"/>
      <c r="AI61" s="59"/>
      <c r="AJ61" s="41"/>
      <c r="AK61" s="95"/>
      <c r="AL61" s="88"/>
      <c r="AM61" s="88"/>
    </row>
    <row r="62" spans="2:39" ht="12.75">
      <c r="B62" s="33"/>
      <c r="C62" s="33"/>
      <c r="D62" s="77"/>
      <c r="E62" s="94"/>
      <c r="F62" s="48"/>
      <c r="G62" s="101"/>
      <c r="H62" s="66"/>
      <c r="I62" s="48"/>
      <c r="J62" s="101"/>
      <c r="K62" s="44"/>
      <c r="L62" s="101"/>
      <c r="M62" s="48"/>
      <c r="N62" s="101"/>
      <c r="O62" s="66"/>
      <c r="P62" s="66"/>
      <c r="Q62" s="44"/>
      <c r="R62" s="89"/>
      <c r="S62" s="114"/>
      <c r="T62" s="114"/>
      <c r="U62" s="108"/>
      <c r="W62" s="31"/>
      <c r="X62" s="32"/>
      <c r="Y62" s="65"/>
      <c r="Z62" s="43"/>
      <c r="AA62" s="70"/>
      <c r="AB62" s="60"/>
      <c r="AC62" s="43"/>
      <c r="AD62" s="70"/>
      <c r="AE62" s="43"/>
      <c r="AF62" s="70"/>
      <c r="AG62" s="57"/>
      <c r="AH62" s="70"/>
      <c r="AI62" s="60"/>
      <c r="AJ62" s="43"/>
      <c r="AK62" s="89"/>
      <c r="AL62" s="88"/>
      <c r="AM62" s="88"/>
    </row>
    <row r="63" spans="2:39" ht="13.5" thickBot="1">
      <c r="B63" s="33"/>
      <c r="C63" s="33"/>
      <c r="D63" s="57"/>
      <c r="E63" s="70"/>
      <c r="F63" s="68"/>
      <c r="G63" s="103"/>
      <c r="H63" s="69"/>
      <c r="I63" s="68"/>
      <c r="J63" s="103"/>
      <c r="K63" s="47"/>
      <c r="L63" s="103"/>
      <c r="M63" s="68"/>
      <c r="N63" s="103"/>
      <c r="O63" s="69"/>
      <c r="P63" s="69"/>
      <c r="Q63" s="47"/>
      <c r="R63" s="104"/>
      <c r="S63" s="114"/>
      <c r="T63" s="114"/>
      <c r="U63" s="108"/>
      <c r="W63" s="52"/>
      <c r="X63" s="52"/>
      <c r="Y63" s="53"/>
      <c r="Z63" s="55"/>
      <c r="AA63" s="106"/>
      <c r="AB63" s="56"/>
      <c r="AC63" s="55"/>
      <c r="AD63" s="106"/>
      <c r="AE63" s="54"/>
      <c r="AF63" s="106"/>
      <c r="AG63" s="55"/>
      <c r="AH63" s="106"/>
      <c r="AI63" s="56"/>
      <c r="AJ63" s="54"/>
      <c r="AK63" s="107"/>
      <c r="AL63" s="88"/>
      <c r="AM63" s="88"/>
    </row>
    <row r="64" spans="2:39" ht="13.5" thickBot="1">
      <c r="B64" s="52"/>
      <c r="C64" s="52"/>
      <c r="D64" s="140"/>
      <c r="E64" s="106"/>
      <c r="F64" s="133"/>
      <c r="G64" s="134"/>
      <c r="H64" s="135"/>
      <c r="I64" s="133"/>
      <c r="J64" s="134"/>
      <c r="K64" s="131"/>
      <c r="L64" s="134"/>
      <c r="M64" s="133"/>
      <c r="N64" s="134"/>
      <c r="O64" s="135"/>
      <c r="P64" s="135"/>
      <c r="Q64" s="131"/>
      <c r="R64" s="136"/>
      <c r="S64" s="114"/>
      <c r="T64" s="114"/>
      <c r="U64" s="108"/>
      <c r="W64" s="79"/>
      <c r="X64" s="79"/>
      <c r="Y64" s="88"/>
      <c r="Z64" s="88"/>
      <c r="AA64" s="114"/>
      <c r="AB64" s="88"/>
      <c r="AC64" s="88"/>
      <c r="AD64" s="114"/>
      <c r="AE64" s="98"/>
      <c r="AF64" s="114"/>
      <c r="AG64" s="88"/>
      <c r="AH64" s="114"/>
      <c r="AI64" s="88"/>
      <c r="AJ64" s="98"/>
      <c r="AK64" s="114"/>
      <c r="AL64" s="88"/>
      <c r="AM64" s="88"/>
    </row>
    <row r="65" spans="23:39" s="2" customFormat="1" ht="12.75">
      <c r="W65" s="79"/>
      <c r="X65" s="79"/>
      <c r="Y65" s="88"/>
      <c r="Z65" s="88"/>
      <c r="AA65" s="114"/>
      <c r="AB65" s="88"/>
      <c r="AC65" s="88"/>
      <c r="AD65" s="114"/>
      <c r="AE65" s="98"/>
      <c r="AF65" s="114"/>
      <c r="AG65" s="88"/>
      <c r="AH65" s="114"/>
      <c r="AI65" s="88"/>
      <c r="AJ65" s="98"/>
      <c r="AK65" s="114"/>
      <c r="AL65" s="88"/>
      <c r="AM65" s="88"/>
    </row>
    <row r="66" spans="23:39" ht="12.75">
      <c r="W66" s="79"/>
      <c r="X66" s="79"/>
      <c r="Y66" s="88"/>
      <c r="Z66" s="88"/>
      <c r="AA66" s="114"/>
      <c r="AB66" s="88"/>
      <c r="AC66" s="88"/>
      <c r="AD66" s="114"/>
      <c r="AE66" s="98"/>
      <c r="AF66" s="114"/>
      <c r="AG66" s="88"/>
      <c r="AH66" s="114"/>
      <c r="AI66" s="88"/>
      <c r="AJ66" s="98"/>
      <c r="AK66" s="114"/>
      <c r="AL66" s="88"/>
      <c r="AM66" s="88"/>
    </row>
    <row r="67" spans="2:37" s="2" customFormat="1" ht="13.5" customHeight="1" thickBot="1">
      <c r="B67" s="108"/>
      <c r="C67" s="108"/>
      <c r="D67" s="108"/>
      <c r="E67" s="108"/>
      <c r="F67" s="238"/>
      <c r="G67" s="238"/>
      <c r="H67" s="108"/>
      <c r="I67" s="238"/>
      <c r="J67" s="238"/>
      <c r="K67" s="238"/>
      <c r="L67" s="238"/>
      <c r="M67" s="238"/>
      <c r="N67" s="238"/>
      <c r="O67" s="108"/>
      <c r="P67" s="108"/>
      <c r="Q67" s="238"/>
      <c r="R67" s="238"/>
      <c r="S67" s="108"/>
      <c r="T67" s="108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9" s="2" customFormat="1" ht="12.75" customHeight="1">
      <c r="B68" s="224" t="s">
        <v>11</v>
      </c>
      <c r="C68" s="225"/>
      <c r="D68" s="208">
        <f>COUNT(E49:E64)</f>
        <v>8</v>
      </c>
      <c r="E68" s="209"/>
      <c r="F68" s="208">
        <f>COUNT(G49:G61)</f>
        <v>8</v>
      </c>
      <c r="G68" s="209">
        <f>COUNT(G49:G61)</f>
        <v>8</v>
      </c>
      <c r="H68" s="16">
        <f>COUNT(H49:H61)</f>
        <v>8</v>
      </c>
      <c r="I68" s="208">
        <f>COUNT(J49:J61)</f>
        <v>8</v>
      </c>
      <c r="J68" s="209"/>
      <c r="K68" s="208">
        <f>COUNT(L49:L61)</f>
        <v>8</v>
      </c>
      <c r="L68" s="209"/>
      <c r="M68" s="208">
        <f>COUNT(N49:N61)</f>
        <v>8</v>
      </c>
      <c r="N68" s="209"/>
      <c r="O68" s="16">
        <f>COUNT(O49:O61)</f>
        <v>8</v>
      </c>
      <c r="P68" s="16">
        <f>COUNT(P49:P61)</f>
        <v>8</v>
      </c>
      <c r="Q68" s="208">
        <f>COUNT(R49:R61)</f>
        <v>8</v>
      </c>
      <c r="R68" s="209"/>
      <c r="S68" s="2">
        <f>COUNT(S49:S63)</f>
        <v>1</v>
      </c>
      <c r="T68" s="2">
        <f>COUNT(T49:T63)</f>
        <v>1</v>
      </c>
      <c r="W68" s="224" t="s">
        <v>11</v>
      </c>
      <c r="X68" s="225"/>
      <c r="Y68" s="16">
        <f>COUNT(Y48:Y62)</f>
        <v>5</v>
      </c>
      <c r="Z68" s="208">
        <f>COUNT(AA48:AA62)</f>
        <v>5</v>
      </c>
      <c r="AA68" s="209">
        <f>COUNT(AA48:AA62)</f>
        <v>5</v>
      </c>
      <c r="AB68" s="16">
        <f>COUNT(AB48:AB62)</f>
        <v>5</v>
      </c>
      <c r="AC68" s="208">
        <f>COUNT(AD48:AD62)</f>
        <v>5</v>
      </c>
      <c r="AD68" s="209"/>
      <c r="AE68" s="208">
        <f>COUNT(AF48:AF62)</f>
        <v>5</v>
      </c>
      <c r="AF68" s="209"/>
      <c r="AG68" s="208">
        <f>COUNT(AH48:AH62)</f>
        <v>5</v>
      </c>
      <c r="AH68" s="209"/>
      <c r="AI68" s="16">
        <f>COUNT(AI48:AI62)</f>
        <v>5</v>
      </c>
      <c r="AJ68" s="208">
        <f>COUNT(AK49:AK63)</f>
        <v>5</v>
      </c>
      <c r="AK68" s="209"/>
      <c r="AL68" s="78">
        <f>COUNT(AL49:AL63)</f>
        <v>3</v>
      </c>
      <c r="AM68" s="78">
        <f>COUNT(AM49:AM63)</f>
        <v>3</v>
      </c>
    </row>
    <row r="69" spans="2:39" s="2" customFormat="1" ht="12.75" customHeight="1">
      <c r="B69" s="25"/>
      <c r="C69" s="26"/>
      <c r="D69" s="203"/>
      <c r="E69" s="204"/>
      <c r="F69" s="8"/>
      <c r="G69" s="9"/>
      <c r="H69" s="10"/>
      <c r="I69" s="203"/>
      <c r="J69" s="204"/>
      <c r="K69" s="203"/>
      <c r="L69" s="204"/>
      <c r="M69" s="203"/>
      <c r="N69" s="204"/>
      <c r="O69" s="10"/>
      <c r="P69" s="10"/>
      <c r="Q69" s="203"/>
      <c r="R69" s="207"/>
      <c r="S69" s="82"/>
      <c r="T69" s="82"/>
      <c r="W69" s="25"/>
      <c r="X69" s="26"/>
      <c r="Y69" s="7"/>
      <c r="Z69" s="8"/>
      <c r="AA69" s="9"/>
      <c r="AB69" s="10"/>
      <c r="AC69" s="203"/>
      <c r="AD69" s="204"/>
      <c r="AE69" s="203"/>
      <c r="AF69" s="204"/>
      <c r="AG69" s="203"/>
      <c r="AH69" s="204"/>
      <c r="AI69" s="10"/>
      <c r="AJ69" s="203"/>
      <c r="AK69" s="207"/>
      <c r="AL69" s="82"/>
      <c r="AM69" s="82"/>
    </row>
    <row r="70" spans="2:39" s="2" customFormat="1" ht="12.75" customHeight="1">
      <c r="B70" s="217" t="s">
        <v>12</v>
      </c>
      <c r="C70" s="218"/>
      <c r="D70" s="108" t="s">
        <v>10</v>
      </c>
      <c r="E70" s="12">
        <f>MIN(E49:E64)</f>
        <v>5</v>
      </c>
      <c r="F70" s="108"/>
      <c r="G70" s="12">
        <f>MIN(G49:G61)</f>
        <v>1</v>
      </c>
      <c r="H70" s="13">
        <f>MIN(H49:H61)</f>
        <v>7.74</v>
      </c>
      <c r="I70" s="219">
        <f>MIN(J49:J61)</f>
        <v>1</v>
      </c>
      <c r="J70" s="220"/>
      <c r="K70" s="108" t="s">
        <v>10</v>
      </c>
      <c r="L70" s="12">
        <f>MIN(L49:L61)</f>
        <v>5</v>
      </c>
      <c r="M70" s="12" t="s">
        <v>10</v>
      </c>
      <c r="N70" s="13">
        <f>MIN(N49:N61)</f>
        <v>3.5</v>
      </c>
      <c r="O70" s="13">
        <f>MIN(O49:O61)</f>
        <v>0.17</v>
      </c>
      <c r="P70" s="13">
        <f>MIN(P49:P61)</f>
        <v>0.2</v>
      </c>
      <c r="Q70" s="108" t="s">
        <v>10</v>
      </c>
      <c r="R70" s="17">
        <f>MIN(R49:R61)</f>
        <v>0.5</v>
      </c>
      <c r="S70" s="83">
        <f>MIN(S49:S63)</f>
        <v>65</v>
      </c>
      <c r="T70" s="83">
        <f>MIN(T49:T63)</f>
        <v>69</v>
      </c>
      <c r="W70" s="217" t="s">
        <v>12</v>
      </c>
      <c r="X70" s="218"/>
      <c r="Y70" s="11">
        <f>MIN(Y48:Y62)</f>
        <v>5</v>
      </c>
      <c r="Z70" s="108"/>
      <c r="AA70" s="12">
        <f>MIN(AA48:AA62)</f>
        <v>4</v>
      </c>
      <c r="AB70" s="13">
        <f>MIN(AB48:AB62)</f>
        <v>7.2</v>
      </c>
      <c r="AC70" s="219">
        <f>MIN(AD48:AD62)</f>
        <v>1100</v>
      </c>
      <c r="AD70" s="241"/>
      <c r="AE70" s="108"/>
      <c r="AF70" s="12">
        <f>MIN(AF48:AF62)</f>
        <v>5</v>
      </c>
      <c r="AG70" s="12"/>
      <c r="AH70" s="13">
        <f>MIN(AH48:AH62)</f>
        <v>6.6</v>
      </c>
      <c r="AI70" s="13">
        <f>MIN(AI48:AI62)</f>
        <v>0.15</v>
      </c>
      <c r="AJ70" s="108"/>
      <c r="AK70" s="17">
        <f>MIN(AK49:AK63)</f>
        <v>0.7</v>
      </c>
      <c r="AL70" s="17">
        <f>MIN(AL49:AL63)</f>
        <v>64</v>
      </c>
      <c r="AM70" s="17">
        <f>MIN(AM49:AM63)</f>
        <v>68</v>
      </c>
    </row>
    <row r="71" spans="2:39" s="2" customFormat="1" ht="12.75" customHeight="1">
      <c r="B71" s="25"/>
      <c r="C71" s="26"/>
      <c r="D71" s="203"/>
      <c r="E71" s="204"/>
      <c r="F71" s="8"/>
      <c r="G71" s="9"/>
      <c r="H71" s="10"/>
      <c r="I71" s="203"/>
      <c r="J71" s="204"/>
      <c r="K71" s="203"/>
      <c r="L71" s="204"/>
      <c r="M71" s="203"/>
      <c r="N71" s="204"/>
      <c r="O71" s="10"/>
      <c r="P71" s="10"/>
      <c r="Q71" s="203"/>
      <c r="R71" s="207"/>
      <c r="S71" s="82"/>
      <c r="T71" s="82"/>
      <c r="W71" s="25"/>
      <c r="X71" s="26"/>
      <c r="Y71" s="7"/>
      <c r="Z71" s="8"/>
      <c r="AA71" s="9"/>
      <c r="AB71" s="10"/>
      <c r="AC71" s="203"/>
      <c r="AD71" s="204"/>
      <c r="AE71" s="203"/>
      <c r="AF71" s="204"/>
      <c r="AG71" s="203"/>
      <c r="AH71" s="204"/>
      <c r="AI71" s="10"/>
      <c r="AJ71" s="203"/>
      <c r="AK71" s="207"/>
      <c r="AL71" s="82"/>
      <c r="AM71" s="82"/>
    </row>
    <row r="72" spans="2:39" s="2" customFormat="1" ht="12.75" customHeight="1">
      <c r="B72" s="217" t="s">
        <v>13</v>
      </c>
      <c r="C72" s="218"/>
      <c r="D72" s="221">
        <f>SUM(E49:E64)/D68</f>
        <v>5.5</v>
      </c>
      <c r="E72" s="222">
        <f>SUM(E49:E67)/9</f>
        <v>4.888888888888889</v>
      </c>
      <c r="F72" s="221">
        <f>SUM(G49:G61)/F68</f>
        <v>7.625</v>
      </c>
      <c r="G72" s="222"/>
      <c r="H72" s="110">
        <f>SUM(H49:H61)/H68</f>
        <v>8.42625</v>
      </c>
      <c r="I72" s="221">
        <f>SUM(J49:J61)/I68</f>
        <v>112.625</v>
      </c>
      <c r="J72" s="222"/>
      <c r="K72" s="221">
        <f>SUM(L49:L61)/K68</f>
        <v>5</v>
      </c>
      <c r="L72" s="222">
        <f>SUM(L49:L67)/9</f>
        <v>4.444444444444445</v>
      </c>
      <c r="M72" s="221">
        <f>SUM(N49:N61)/M68</f>
        <v>6.0874999999999995</v>
      </c>
      <c r="N72" s="222"/>
      <c r="O72" s="110">
        <f>SUM(O49:O61)/O68</f>
        <v>0.38125</v>
      </c>
      <c r="P72" s="110">
        <f>SUM(P49:P61)/P68</f>
        <v>0.32625</v>
      </c>
      <c r="Q72" s="221">
        <f>SUM(R49:R61)/Q68</f>
        <v>0.8875</v>
      </c>
      <c r="R72" s="223"/>
      <c r="S72" s="141">
        <f>SUM(S49:S63)/S68</f>
        <v>65</v>
      </c>
      <c r="T72" s="141">
        <f>SUM(T49:T63)/T68</f>
        <v>69</v>
      </c>
      <c r="W72" s="217" t="s">
        <v>13</v>
      </c>
      <c r="X72" s="218"/>
      <c r="Y72" s="109">
        <f>SUM(Y48:Y62)/Y68</f>
        <v>5</v>
      </c>
      <c r="Z72" s="221">
        <f>SUM(AA48:AA62)/Z68</f>
        <v>5.2</v>
      </c>
      <c r="AA72" s="222"/>
      <c r="AB72" s="110">
        <f>SUM(AB48:AB62)/AB68</f>
        <v>7.272</v>
      </c>
      <c r="AC72" s="221">
        <f>SUM(AD48:AD62)/AC68</f>
        <v>2660</v>
      </c>
      <c r="AD72" s="222"/>
      <c r="AE72" s="221">
        <f>SUM(AF48:AF62)/AE68</f>
        <v>5</v>
      </c>
      <c r="AF72" s="222">
        <f>SUM(AF48:AF67)/9</f>
        <v>2.7777777777777777</v>
      </c>
      <c r="AG72" s="221">
        <f>SUM(AH48:AH62)/AG68</f>
        <v>8.42</v>
      </c>
      <c r="AH72" s="222"/>
      <c r="AI72" s="110">
        <f>SUM(AI48:AI62)/AI68</f>
        <v>0.316</v>
      </c>
      <c r="AJ72" s="221">
        <f>SUM(AK49:AK63)/AJ68</f>
        <v>1.3</v>
      </c>
      <c r="AK72" s="223"/>
      <c r="AL72" s="111">
        <f>SUM(AL49:AL63)/AL68</f>
        <v>67.66666666666667</v>
      </c>
      <c r="AM72" s="111">
        <f>SUM(AM49:AM63)/AM68</f>
        <v>71.66666666666667</v>
      </c>
    </row>
    <row r="73" spans="2:39" s="2" customFormat="1" ht="12.75" customHeight="1">
      <c r="B73" s="25"/>
      <c r="C73" s="26"/>
      <c r="D73" s="203"/>
      <c r="E73" s="204"/>
      <c r="F73" s="203"/>
      <c r="G73" s="204"/>
      <c r="H73" s="10"/>
      <c r="I73" s="203"/>
      <c r="J73" s="204"/>
      <c r="K73" s="203"/>
      <c r="L73" s="204"/>
      <c r="M73" s="203"/>
      <c r="N73" s="204"/>
      <c r="O73" s="10"/>
      <c r="P73" s="10"/>
      <c r="Q73" s="203"/>
      <c r="R73" s="207"/>
      <c r="S73" s="82"/>
      <c r="T73" s="82"/>
      <c r="W73" s="25"/>
      <c r="X73" s="26"/>
      <c r="Y73" s="7"/>
      <c r="Z73" s="203"/>
      <c r="AA73" s="204"/>
      <c r="AB73" s="10"/>
      <c r="AC73" s="203"/>
      <c r="AD73" s="204"/>
      <c r="AE73" s="203"/>
      <c r="AF73" s="204"/>
      <c r="AG73" s="203"/>
      <c r="AH73" s="204"/>
      <c r="AI73" s="10"/>
      <c r="AJ73" s="203"/>
      <c r="AK73" s="207"/>
      <c r="AL73" s="82"/>
      <c r="AM73" s="82"/>
    </row>
    <row r="74" spans="2:39" s="2" customFormat="1" ht="13.5" customHeight="1" thickBot="1">
      <c r="B74" s="214" t="s">
        <v>14</v>
      </c>
      <c r="C74" s="215"/>
      <c r="D74" s="205">
        <f>MAX(E49:E64)</f>
        <v>9</v>
      </c>
      <c r="E74" s="206"/>
      <c r="F74" s="205">
        <f>MAX(G49:G61)</f>
        <v>12</v>
      </c>
      <c r="G74" s="206"/>
      <c r="H74" s="15">
        <f>MAX(H49:H61)</f>
        <v>9.75</v>
      </c>
      <c r="I74" s="205">
        <f>MAX(J49:J61)</f>
        <v>510</v>
      </c>
      <c r="J74" s="206"/>
      <c r="K74" s="205">
        <f>MAX(L49:L61)</f>
        <v>5</v>
      </c>
      <c r="L74" s="206"/>
      <c r="M74" s="205">
        <f>MAX(N49:N61)</f>
        <v>8.6</v>
      </c>
      <c r="N74" s="206"/>
      <c r="O74" s="15">
        <f>MAX(O49:O61)</f>
        <v>0.86</v>
      </c>
      <c r="P74" s="15">
        <f>MAX(P49:P61)</f>
        <v>0.56</v>
      </c>
      <c r="Q74" s="205">
        <f>MAX(R49:R61)</f>
        <v>3.4</v>
      </c>
      <c r="R74" s="216"/>
      <c r="S74" s="83">
        <f>MAX(S49:S63)</f>
        <v>65</v>
      </c>
      <c r="T74" s="83">
        <f>MAX(T49:T63)</f>
        <v>69</v>
      </c>
      <c r="W74" s="214" t="s">
        <v>14</v>
      </c>
      <c r="X74" s="215"/>
      <c r="Y74" s="14">
        <f>MAX(Y48:Y62)</f>
        <v>5</v>
      </c>
      <c r="Z74" s="205">
        <f>MAX(AA48:AA62)</f>
        <v>7</v>
      </c>
      <c r="AA74" s="206"/>
      <c r="AB74" s="15">
        <f>MAX(AB48:AB62)</f>
        <v>7.4</v>
      </c>
      <c r="AC74" s="205">
        <f>MAX(AD48:AD62)</f>
        <v>6700</v>
      </c>
      <c r="AD74" s="206"/>
      <c r="AE74" s="205">
        <f>MAX(AF48:AF62)</f>
        <v>5</v>
      </c>
      <c r="AF74" s="206"/>
      <c r="AG74" s="205">
        <f>MAX(AH48:AH62)</f>
        <v>9.6</v>
      </c>
      <c r="AH74" s="206"/>
      <c r="AI74" s="15">
        <f>MAX(AI48:AI62)</f>
        <v>0.56</v>
      </c>
      <c r="AJ74" s="112">
        <f>MAX(AK49:AK63)</f>
        <v>2.1</v>
      </c>
      <c r="AK74" s="113"/>
      <c r="AL74" s="112">
        <f>MAX(AL49:AL63)</f>
        <v>70</v>
      </c>
      <c r="AM74" s="112">
        <f>MAX(AM49:AM63)</f>
        <v>74</v>
      </c>
    </row>
    <row r="75" spans="26:39" ht="12.75">
      <c r="Z75" s="2"/>
      <c r="AJ75"/>
      <c r="AK75"/>
      <c r="AL75"/>
      <c r="AM75"/>
    </row>
    <row r="76" spans="22:39" ht="12.75">
      <c r="V76" s="6"/>
      <c r="Z76" s="2"/>
      <c r="AJ76"/>
      <c r="AK76"/>
      <c r="AL76"/>
      <c r="AM76"/>
    </row>
    <row r="77" spans="22:39" ht="12.75">
      <c r="V77" s="6"/>
      <c r="Z77" s="2"/>
      <c r="AJ77"/>
      <c r="AK77"/>
      <c r="AL77"/>
      <c r="AM77"/>
    </row>
    <row r="78" ht="12.75">
      <c r="V78" s="6"/>
    </row>
    <row r="79" ht="29.25" customHeight="1"/>
  </sheetData>
  <mergeCells count="220">
    <mergeCell ref="Z73:AA73"/>
    <mergeCell ref="AC73:AD73"/>
    <mergeCell ref="AE73:AF73"/>
    <mergeCell ref="AG73:AH73"/>
    <mergeCell ref="AJ73:AK73"/>
    <mergeCell ref="W74:X74"/>
    <mergeCell ref="Z74:AA74"/>
    <mergeCell ref="AC74:AD74"/>
    <mergeCell ref="AE74:AF74"/>
    <mergeCell ref="AG74:AH74"/>
    <mergeCell ref="AC71:AD71"/>
    <mergeCell ref="AE71:AF71"/>
    <mergeCell ref="AG71:AH71"/>
    <mergeCell ref="AJ71:AK71"/>
    <mergeCell ref="W72:X72"/>
    <mergeCell ref="Z72:AA72"/>
    <mergeCell ref="AC72:AD72"/>
    <mergeCell ref="AE72:AF72"/>
    <mergeCell ref="AG72:AH72"/>
    <mergeCell ref="AJ72:AK72"/>
    <mergeCell ref="AC69:AD69"/>
    <mergeCell ref="AE69:AF69"/>
    <mergeCell ref="AG69:AH69"/>
    <mergeCell ref="AJ69:AK69"/>
    <mergeCell ref="W70:X70"/>
    <mergeCell ref="AC70:AD70"/>
    <mergeCell ref="AJ47:AK47"/>
    <mergeCell ref="Y48:AK48"/>
    <mergeCell ref="W68:X68"/>
    <mergeCell ref="Z68:AA68"/>
    <mergeCell ref="AC68:AD68"/>
    <mergeCell ref="AE68:AF68"/>
    <mergeCell ref="AG68:AH68"/>
    <mergeCell ref="AJ68:AK68"/>
    <mergeCell ref="AE35:AF35"/>
    <mergeCell ref="AG35:AH35"/>
    <mergeCell ref="X46:AH46"/>
    <mergeCell ref="Z47:AA47"/>
    <mergeCell ref="AC47:AD47"/>
    <mergeCell ref="AE47:AF47"/>
    <mergeCell ref="AG47:AH47"/>
    <mergeCell ref="F38:G38"/>
    <mergeCell ref="O39:P39"/>
    <mergeCell ref="F46:G46"/>
    <mergeCell ref="I46:J46"/>
    <mergeCell ref="K46:L46"/>
    <mergeCell ref="I38:J38"/>
    <mergeCell ref="K38:L38"/>
    <mergeCell ref="M38:N38"/>
    <mergeCell ref="W20:AL20"/>
    <mergeCell ref="AK30:AL30"/>
    <mergeCell ref="AK32:AL32"/>
    <mergeCell ref="AK33:AL33"/>
    <mergeCell ref="F34:G34"/>
    <mergeCell ref="I34:J34"/>
    <mergeCell ref="K34:L34"/>
    <mergeCell ref="M34:N34"/>
    <mergeCell ref="Q34:R34"/>
    <mergeCell ref="Z34:AA34"/>
    <mergeCell ref="AC34:AD34"/>
    <mergeCell ref="AE34:AF34"/>
    <mergeCell ref="AG34:AH34"/>
    <mergeCell ref="AK34:AL34"/>
    <mergeCell ref="O1:P1"/>
    <mergeCell ref="AI1:AJ1"/>
    <mergeCell ref="H3:I3"/>
    <mergeCell ref="AB3:AC3"/>
    <mergeCell ref="H4:I4"/>
    <mergeCell ref="AB4:AC4"/>
    <mergeCell ref="AB5:AC5"/>
    <mergeCell ref="D38:E38"/>
    <mergeCell ref="H6:I6"/>
    <mergeCell ref="AB6:AC6"/>
    <mergeCell ref="AG8:AH8"/>
    <mergeCell ref="F28:G28"/>
    <mergeCell ref="I28:J28"/>
    <mergeCell ref="K28:L28"/>
    <mergeCell ref="M28:N28"/>
    <mergeCell ref="Q28:R28"/>
    <mergeCell ref="Z28:AA28"/>
    <mergeCell ref="AC30:AD30"/>
    <mergeCell ref="AE30:AF30"/>
    <mergeCell ref="AG30:AH30"/>
    <mergeCell ref="AE32:AF32"/>
    <mergeCell ref="AG32:AH32"/>
    <mergeCell ref="AE33:AF33"/>
    <mergeCell ref="AG33:AH33"/>
    <mergeCell ref="B7:C7"/>
    <mergeCell ref="F8:G8"/>
    <mergeCell ref="I8:J8"/>
    <mergeCell ref="K8:L8"/>
    <mergeCell ref="M8:N8"/>
    <mergeCell ref="Q8:R8"/>
    <mergeCell ref="Z8:AA8"/>
    <mergeCell ref="AC8:AD8"/>
    <mergeCell ref="AE8:AF8"/>
    <mergeCell ref="AK8:AL8"/>
    <mergeCell ref="B9:B10"/>
    <mergeCell ref="C9:C10"/>
    <mergeCell ref="D9:R9"/>
    <mergeCell ref="W9:W10"/>
    <mergeCell ref="X9:X10"/>
    <mergeCell ref="Y9:AL9"/>
    <mergeCell ref="F10:G10"/>
    <mergeCell ref="I10:J10"/>
    <mergeCell ref="K10:L10"/>
    <mergeCell ref="M10:N10"/>
    <mergeCell ref="Q10:R10"/>
    <mergeCell ref="Y10:AL10"/>
    <mergeCell ref="D8:E8"/>
    <mergeCell ref="D10:E10"/>
    <mergeCell ref="B29:C29"/>
    <mergeCell ref="F29:G29"/>
    <mergeCell ref="I29:J29"/>
    <mergeCell ref="K29:L29"/>
    <mergeCell ref="M29:N29"/>
    <mergeCell ref="Q29:R29"/>
    <mergeCell ref="AG29:AH29"/>
    <mergeCell ref="AK29:AL29"/>
    <mergeCell ref="AC28:AD28"/>
    <mergeCell ref="AE28:AF28"/>
    <mergeCell ref="AG28:AH28"/>
    <mergeCell ref="AK28:AL28"/>
    <mergeCell ref="W29:X29"/>
    <mergeCell ref="Z29:AA29"/>
    <mergeCell ref="AC29:AD29"/>
    <mergeCell ref="AE29:AF29"/>
    <mergeCell ref="D29:E29"/>
    <mergeCell ref="B31:C31"/>
    <mergeCell ref="I31:J31"/>
    <mergeCell ref="W31:X31"/>
    <mergeCell ref="AC31:AD31"/>
    <mergeCell ref="I30:J30"/>
    <mergeCell ref="K30:L30"/>
    <mergeCell ref="M30:N30"/>
    <mergeCell ref="Q30:R30"/>
    <mergeCell ref="I32:J32"/>
    <mergeCell ref="K32:L32"/>
    <mergeCell ref="M32:N32"/>
    <mergeCell ref="Q32:R32"/>
    <mergeCell ref="AC32:AD32"/>
    <mergeCell ref="B33:C33"/>
    <mergeCell ref="F33:G33"/>
    <mergeCell ref="I33:J33"/>
    <mergeCell ref="K33:L33"/>
    <mergeCell ref="M33:N33"/>
    <mergeCell ref="Q33:R33"/>
    <mergeCell ref="W33:X33"/>
    <mergeCell ref="Z33:AA33"/>
    <mergeCell ref="AC33:AD33"/>
    <mergeCell ref="D33:E33"/>
    <mergeCell ref="AK35:AL35"/>
    <mergeCell ref="Q46:R46"/>
    <mergeCell ref="B47:B48"/>
    <mergeCell ref="C47:C48"/>
    <mergeCell ref="D47:R47"/>
    <mergeCell ref="D48:R48"/>
    <mergeCell ref="D46:E46"/>
    <mergeCell ref="F67:G67"/>
    <mergeCell ref="I67:J67"/>
    <mergeCell ref="K67:L67"/>
    <mergeCell ref="M67:N67"/>
    <mergeCell ref="Q67:R67"/>
    <mergeCell ref="B35:C35"/>
    <mergeCell ref="F35:G35"/>
    <mergeCell ref="I35:J35"/>
    <mergeCell ref="K35:L35"/>
    <mergeCell ref="M35:N35"/>
    <mergeCell ref="Q35:R35"/>
    <mergeCell ref="W35:X35"/>
    <mergeCell ref="Z35:AA35"/>
    <mergeCell ref="AC35:AD35"/>
    <mergeCell ref="H41:I41"/>
    <mergeCell ref="H42:I42"/>
    <mergeCell ref="H43:I43"/>
    <mergeCell ref="B68:C68"/>
    <mergeCell ref="F68:G68"/>
    <mergeCell ref="I68:J68"/>
    <mergeCell ref="K68:L68"/>
    <mergeCell ref="M68:N68"/>
    <mergeCell ref="Q68:R68"/>
    <mergeCell ref="I69:J69"/>
    <mergeCell ref="K69:L69"/>
    <mergeCell ref="M69:N69"/>
    <mergeCell ref="Q69:R69"/>
    <mergeCell ref="B74:C74"/>
    <mergeCell ref="F74:G74"/>
    <mergeCell ref="I74:J74"/>
    <mergeCell ref="K74:L74"/>
    <mergeCell ref="M74:N74"/>
    <mergeCell ref="D73:E73"/>
    <mergeCell ref="Q74:R74"/>
    <mergeCell ref="B70:C70"/>
    <mergeCell ref="I70:J70"/>
    <mergeCell ref="I71:J71"/>
    <mergeCell ref="K71:L71"/>
    <mergeCell ref="M71:N71"/>
    <mergeCell ref="Q71:R71"/>
    <mergeCell ref="B72:C72"/>
    <mergeCell ref="F72:G72"/>
    <mergeCell ref="I72:J72"/>
    <mergeCell ref="K72:L72"/>
    <mergeCell ref="M72:N72"/>
    <mergeCell ref="Q72:R72"/>
    <mergeCell ref="D71:E71"/>
    <mergeCell ref="D72:E72"/>
    <mergeCell ref="D74:E74"/>
    <mergeCell ref="D34:E34"/>
    <mergeCell ref="D35:E35"/>
    <mergeCell ref="D30:E30"/>
    <mergeCell ref="D32:E32"/>
    <mergeCell ref="F73:G73"/>
    <mergeCell ref="I73:J73"/>
    <mergeCell ref="K73:L73"/>
    <mergeCell ref="M73:N73"/>
    <mergeCell ref="Q73:R73"/>
    <mergeCell ref="D68:E68"/>
    <mergeCell ref="D69:E69"/>
    <mergeCell ref="H44:I44"/>
    <mergeCell ref="M46:N4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2" r:id="rId2"/>
  <headerFooter>
    <oddHeader>&amp;LLicence Number 1648&amp;C3502 Hobby's Yard Rd, Blayney</oddHeader>
  </headerFooter>
  <rowBreaks count="1" manualBreakCount="1">
    <brk id="36" max="16383" man="1"/>
  </rowBreaks>
  <colBreaks count="1" manualBreakCount="1">
    <brk id="2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9106-A922-46D8-91CC-B44E93BB55B9}">
  <dimension ref="A1:AM81"/>
  <sheetViews>
    <sheetView zoomScale="85" zoomScaleNormal="85" workbookViewId="0" topLeftCell="A1"/>
  </sheetViews>
  <sheetFormatPr defaultColWidth="9.140625" defaultRowHeight="12.75"/>
  <cols>
    <col min="1" max="1" width="2.7109375" style="2" customWidth="1"/>
    <col min="2" max="3" width="13.00390625" style="2" customWidth="1"/>
    <col min="4" max="5" width="6.57421875" style="2" customWidth="1"/>
    <col min="6" max="6" width="5.7109375" style="6" customWidth="1"/>
    <col min="7" max="7" width="5.7109375" style="2" customWidth="1"/>
    <col min="8" max="8" width="8.7109375" style="2" customWidth="1"/>
    <col min="9" max="14" width="5.7109375" style="2" customWidth="1"/>
    <col min="15" max="15" width="14.140625" style="2" customWidth="1"/>
    <col min="16" max="16" width="12.28125" style="2" customWidth="1"/>
    <col min="17" max="17" width="6.57421875" style="2" customWidth="1"/>
    <col min="18" max="18" width="6.8515625" style="2" customWidth="1"/>
    <col min="19" max="20" width="5.7109375" style="2" customWidth="1"/>
    <col min="21" max="22" width="2.7109375" style="2" customWidth="1"/>
    <col min="23" max="24" width="13.00390625" style="2" customWidth="1"/>
    <col min="25" max="25" width="12.140625" style="2" customWidth="1"/>
    <col min="26" max="26" width="5.7109375" style="6" customWidth="1"/>
    <col min="27" max="27" width="5.7109375" style="2" customWidth="1"/>
    <col min="28" max="28" width="8.7109375" style="2" customWidth="1"/>
    <col min="29" max="29" width="5.7109375" style="2" customWidth="1"/>
    <col min="30" max="30" width="6.28125" style="2" customWidth="1"/>
    <col min="31" max="34" width="5.7109375" style="2" customWidth="1"/>
    <col min="35" max="35" width="14.140625" style="2" customWidth="1"/>
    <col min="36" max="36" width="10.7109375" style="2" customWidth="1"/>
    <col min="37" max="38" width="5.7109375" style="2" customWidth="1"/>
    <col min="39" max="39" width="6.7109375" style="2" customWidth="1"/>
  </cols>
  <sheetData>
    <row r="1" spans="4:38" ht="51.75" customHeight="1">
      <c r="D1" s="18" t="s">
        <v>17</v>
      </c>
      <c r="E1" s="18"/>
      <c r="F1" s="5"/>
      <c r="O1" s="245" t="s">
        <v>18</v>
      </c>
      <c r="P1" s="245"/>
      <c r="Q1" s="19"/>
      <c r="R1" s="23"/>
      <c r="S1" s="23"/>
      <c r="T1" s="23"/>
      <c r="Y1" s="18" t="s">
        <v>17</v>
      </c>
      <c r="Z1" s="5"/>
      <c r="AI1" s="245" t="s">
        <v>18</v>
      </c>
      <c r="AJ1" s="245"/>
      <c r="AK1" s="58"/>
      <c r="AL1" s="23"/>
    </row>
    <row r="2" spans="4:38" ht="16.5" thickBot="1">
      <c r="D2" s="18" t="s">
        <v>0</v>
      </c>
      <c r="E2" s="18"/>
      <c r="F2" s="5"/>
      <c r="O2" s="19"/>
      <c r="P2" s="19"/>
      <c r="Q2" s="19"/>
      <c r="R2" s="23"/>
      <c r="S2" s="23"/>
      <c r="T2" s="23"/>
      <c r="Y2" s="18" t="s">
        <v>0</v>
      </c>
      <c r="Z2" s="5"/>
      <c r="AI2" s="58"/>
      <c r="AJ2" s="58"/>
      <c r="AK2" s="58"/>
      <c r="AL2" s="23"/>
    </row>
    <row r="3" spans="4:31" ht="16.5" thickBot="1">
      <c r="D3" s="18" t="s">
        <v>1</v>
      </c>
      <c r="E3" s="18"/>
      <c r="F3" s="5"/>
      <c r="H3" s="239">
        <v>1</v>
      </c>
      <c r="I3" s="240"/>
      <c r="K3" s="45"/>
      <c r="Y3" s="18" t="s">
        <v>1</v>
      </c>
      <c r="Z3" s="5"/>
      <c r="AB3" s="239">
        <v>3</v>
      </c>
      <c r="AC3" s="240"/>
      <c r="AE3" s="45"/>
    </row>
    <row r="4" spans="2:29" ht="16.5" thickBot="1">
      <c r="B4"/>
      <c r="D4" s="18" t="s">
        <v>2</v>
      </c>
      <c r="E4" s="18"/>
      <c r="F4" s="5"/>
      <c r="H4" s="239" t="s">
        <v>54</v>
      </c>
      <c r="I4" s="240"/>
      <c r="W4"/>
      <c r="Y4" s="18" t="s">
        <v>2</v>
      </c>
      <c r="Z4" s="5"/>
      <c r="AB4" s="239" t="s">
        <v>54</v>
      </c>
      <c r="AC4" s="240"/>
    </row>
    <row r="5" spans="4:29" ht="16.5" thickBot="1">
      <c r="D5" s="18" t="s">
        <v>19</v>
      </c>
      <c r="E5" s="18"/>
      <c r="F5" s="5"/>
      <c r="H5" s="62" t="s">
        <v>43</v>
      </c>
      <c r="I5" s="63"/>
      <c r="Y5" s="18" t="s">
        <v>19</v>
      </c>
      <c r="Z5" s="5"/>
      <c r="AB5" s="239" t="s">
        <v>20</v>
      </c>
      <c r="AC5" s="240"/>
    </row>
    <row r="6" spans="4:29" ht="16.5" thickBot="1">
      <c r="D6" s="18" t="s">
        <v>21</v>
      </c>
      <c r="E6" s="18"/>
      <c r="F6" s="5"/>
      <c r="H6" s="210"/>
      <c r="I6" s="211"/>
      <c r="Y6" s="18" t="s">
        <v>21</v>
      </c>
      <c r="Z6" s="5"/>
      <c r="AB6" s="210"/>
      <c r="AC6" s="211"/>
    </row>
    <row r="7" spans="2:24" ht="29.25" customHeight="1" thickBot="1">
      <c r="B7" s="244"/>
      <c r="C7" s="244"/>
      <c r="X7" s="6"/>
    </row>
    <row r="8" spans="1:38" ht="68.25" customHeight="1" thickBot="1">
      <c r="A8" s="1"/>
      <c r="B8" s="24" t="s">
        <v>22</v>
      </c>
      <c r="C8" s="67" t="s">
        <v>35</v>
      </c>
      <c r="D8" s="237" t="s">
        <v>34</v>
      </c>
      <c r="E8" s="213"/>
      <c r="F8" s="212" t="s">
        <v>3</v>
      </c>
      <c r="G8" s="213"/>
      <c r="H8" s="4" t="s">
        <v>4</v>
      </c>
      <c r="I8" s="212" t="s">
        <v>5</v>
      </c>
      <c r="J8" s="213"/>
      <c r="K8" s="212" t="s">
        <v>6</v>
      </c>
      <c r="L8" s="213"/>
      <c r="M8" s="212" t="s">
        <v>7</v>
      </c>
      <c r="N8" s="213"/>
      <c r="O8" s="3" t="s">
        <v>8</v>
      </c>
      <c r="P8" s="3" t="s">
        <v>27</v>
      </c>
      <c r="Q8" s="212" t="s">
        <v>9</v>
      </c>
      <c r="R8" s="226"/>
      <c r="S8" s="80" t="s">
        <v>37</v>
      </c>
      <c r="T8" s="80" t="s">
        <v>38</v>
      </c>
      <c r="W8" s="24" t="s">
        <v>22</v>
      </c>
      <c r="X8" s="67" t="s">
        <v>35</v>
      </c>
      <c r="Y8" s="22" t="s">
        <v>34</v>
      </c>
      <c r="Z8" s="212" t="s">
        <v>3</v>
      </c>
      <c r="AA8" s="213"/>
      <c r="AB8" s="4" t="s">
        <v>4</v>
      </c>
      <c r="AC8" s="212" t="s">
        <v>5</v>
      </c>
      <c r="AD8" s="213"/>
      <c r="AE8" s="212" t="s">
        <v>6</v>
      </c>
      <c r="AF8" s="213"/>
      <c r="AG8" s="212" t="s">
        <v>7</v>
      </c>
      <c r="AH8" s="213"/>
      <c r="AI8" s="3" t="s">
        <v>8</v>
      </c>
      <c r="AJ8" s="3" t="s">
        <v>27</v>
      </c>
      <c r="AK8" s="212" t="s">
        <v>9</v>
      </c>
      <c r="AL8" s="226"/>
    </row>
    <row r="9" spans="1:38" ht="12.75">
      <c r="A9" s="1"/>
      <c r="B9" s="227"/>
      <c r="C9" s="227"/>
      <c r="D9" s="229" t="s">
        <v>29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42"/>
      <c r="S9" s="80"/>
      <c r="T9" s="80"/>
      <c r="W9" s="227"/>
      <c r="X9" s="227"/>
      <c r="Y9" s="229" t="s">
        <v>24</v>
      </c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42"/>
    </row>
    <row r="10" spans="1:38" ht="13.5" thickBot="1">
      <c r="A10" s="1"/>
      <c r="B10" s="228"/>
      <c r="C10" s="228"/>
      <c r="D10" s="233">
        <v>30</v>
      </c>
      <c r="E10" s="234"/>
      <c r="F10" s="234">
        <v>30</v>
      </c>
      <c r="G10" s="234"/>
      <c r="H10" s="71" t="s">
        <v>30</v>
      </c>
      <c r="I10" s="234">
        <v>600</v>
      </c>
      <c r="J10" s="234"/>
      <c r="K10" s="234">
        <v>10</v>
      </c>
      <c r="L10" s="234"/>
      <c r="M10" s="234">
        <v>15</v>
      </c>
      <c r="N10" s="234"/>
      <c r="O10" s="71">
        <v>1</v>
      </c>
      <c r="P10" s="71" t="s">
        <v>31</v>
      </c>
      <c r="Q10" s="234">
        <v>2</v>
      </c>
      <c r="R10" s="243"/>
      <c r="S10" s="81"/>
      <c r="T10" s="81"/>
      <c r="W10" s="228"/>
      <c r="X10" s="228"/>
      <c r="Y10" s="233" t="s">
        <v>25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43"/>
    </row>
    <row r="11" spans="2:38" ht="12.75">
      <c r="B11" s="29">
        <v>43936</v>
      </c>
      <c r="C11" s="76">
        <v>43950</v>
      </c>
      <c r="D11" s="73" t="s">
        <v>10</v>
      </c>
      <c r="E11" s="85">
        <v>5</v>
      </c>
      <c r="F11" s="72"/>
      <c r="G11" s="85">
        <v>1</v>
      </c>
      <c r="H11" s="86">
        <v>7.26</v>
      </c>
      <c r="I11" s="72"/>
      <c r="J11" s="85">
        <v>370</v>
      </c>
      <c r="K11" s="72" t="s">
        <v>10</v>
      </c>
      <c r="L11" s="85">
        <v>5</v>
      </c>
      <c r="M11" s="73"/>
      <c r="N11" s="85">
        <v>2.7</v>
      </c>
      <c r="O11" s="86">
        <v>0.66</v>
      </c>
      <c r="P11" s="86">
        <v>0.54</v>
      </c>
      <c r="Q11" s="72" t="s">
        <v>10</v>
      </c>
      <c r="R11" s="87">
        <v>0.5</v>
      </c>
      <c r="S11" s="114">
        <v>64</v>
      </c>
      <c r="T11" s="114">
        <v>68</v>
      </c>
      <c r="W11" s="29"/>
      <c r="X11" s="30"/>
      <c r="Y11" s="75"/>
      <c r="Z11" s="40"/>
      <c r="AA11" s="94"/>
      <c r="AB11" s="59"/>
      <c r="AC11" s="40"/>
      <c r="AD11" s="94"/>
      <c r="AE11" s="40"/>
      <c r="AF11" s="94"/>
      <c r="AG11" s="77"/>
      <c r="AH11" s="94"/>
      <c r="AI11" s="59"/>
      <c r="AJ11" s="59"/>
      <c r="AK11" s="41"/>
      <c r="AL11" s="95"/>
    </row>
    <row r="12" spans="2:38" ht="12.75">
      <c r="B12" s="31">
        <v>43962</v>
      </c>
      <c r="C12" s="31">
        <v>43976</v>
      </c>
      <c r="D12" s="73" t="s">
        <v>10</v>
      </c>
      <c r="E12" s="85">
        <v>5</v>
      </c>
      <c r="F12" s="43"/>
      <c r="G12" s="70">
        <v>1</v>
      </c>
      <c r="H12" s="60">
        <v>7.14</v>
      </c>
      <c r="I12" s="43"/>
      <c r="J12" s="70">
        <v>120</v>
      </c>
      <c r="K12" s="43" t="s">
        <v>10</v>
      </c>
      <c r="L12" s="70">
        <v>5</v>
      </c>
      <c r="M12" s="57"/>
      <c r="N12" s="70">
        <v>4</v>
      </c>
      <c r="O12" s="60">
        <v>0.24</v>
      </c>
      <c r="P12" s="60">
        <v>0.31</v>
      </c>
      <c r="Q12" s="43" t="s">
        <v>10</v>
      </c>
      <c r="R12" s="89">
        <v>0.5</v>
      </c>
      <c r="S12" s="114">
        <v>67</v>
      </c>
      <c r="T12" s="114">
        <v>72</v>
      </c>
      <c r="W12" s="31"/>
      <c r="X12" s="32"/>
      <c r="Y12" s="65"/>
      <c r="Z12" s="43"/>
      <c r="AA12" s="70"/>
      <c r="AB12" s="60"/>
      <c r="AC12" s="43"/>
      <c r="AD12" s="70"/>
      <c r="AE12" s="43"/>
      <c r="AF12" s="70"/>
      <c r="AG12" s="57"/>
      <c r="AH12" s="70"/>
      <c r="AI12" s="60"/>
      <c r="AJ12" s="60"/>
      <c r="AK12" s="43"/>
      <c r="AL12" s="89"/>
    </row>
    <row r="13" spans="2:38" ht="12.75">
      <c r="B13" s="27">
        <v>43985</v>
      </c>
      <c r="C13" s="27">
        <v>44000</v>
      </c>
      <c r="D13" s="57" t="s">
        <v>10</v>
      </c>
      <c r="E13" s="70">
        <v>5</v>
      </c>
      <c r="F13" s="36" t="s">
        <v>10</v>
      </c>
      <c r="G13" s="90">
        <v>1</v>
      </c>
      <c r="H13" s="42">
        <v>6.85</v>
      </c>
      <c r="I13" s="36"/>
      <c r="J13" s="90">
        <v>90</v>
      </c>
      <c r="K13" s="36" t="s">
        <v>10</v>
      </c>
      <c r="L13" s="90">
        <v>5</v>
      </c>
      <c r="M13" s="38"/>
      <c r="N13" s="90">
        <v>5.4</v>
      </c>
      <c r="O13" s="42">
        <v>0.05</v>
      </c>
      <c r="P13" s="42">
        <v>0.29</v>
      </c>
      <c r="Q13" s="37" t="s">
        <v>10</v>
      </c>
      <c r="R13" s="92">
        <v>0.5</v>
      </c>
      <c r="S13" s="114">
        <v>71</v>
      </c>
      <c r="T13" s="114">
        <v>75</v>
      </c>
      <c r="W13" s="31"/>
      <c r="X13" s="32"/>
      <c r="Y13" s="65"/>
      <c r="Z13" s="43"/>
      <c r="AA13" s="70"/>
      <c r="AB13" s="60"/>
      <c r="AC13" s="43"/>
      <c r="AD13" s="70"/>
      <c r="AE13" s="43"/>
      <c r="AF13" s="70"/>
      <c r="AG13" s="57"/>
      <c r="AH13" s="70"/>
      <c r="AI13" s="60"/>
      <c r="AJ13" s="60"/>
      <c r="AK13" s="43"/>
      <c r="AL13" s="89"/>
    </row>
    <row r="14" spans="2:38" ht="12.75">
      <c r="B14" s="29">
        <v>44026</v>
      </c>
      <c r="C14" s="29">
        <v>44042</v>
      </c>
      <c r="D14" s="57" t="s">
        <v>10</v>
      </c>
      <c r="E14" s="70">
        <v>5</v>
      </c>
      <c r="F14" s="36" t="s">
        <v>10</v>
      </c>
      <c r="G14" s="90">
        <v>1</v>
      </c>
      <c r="H14" s="42">
        <v>6.97</v>
      </c>
      <c r="I14" s="36"/>
      <c r="J14" s="90">
        <v>77</v>
      </c>
      <c r="K14" s="37" t="s">
        <v>10</v>
      </c>
      <c r="L14" s="91">
        <v>5</v>
      </c>
      <c r="M14" s="38"/>
      <c r="N14" s="90">
        <v>4.6</v>
      </c>
      <c r="O14" s="42">
        <v>0.09</v>
      </c>
      <c r="P14" s="42">
        <v>0.34</v>
      </c>
      <c r="Q14" s="36" t="s">
        <v>10</v>
      </c>
      <c r="R14" s="93">
        <v>0.5</v>
      </c>
      <c r="S14" s="114">
        <v>71</v>
      </c>
      <c r="T14" s="114">
        <v>75</v>
      </c>
      <c r="W14" s="29"/>
      <c r="X14" s="30"/>
      <c r="Y14" s="64"/>
      <c r="Z14" s="36"/>
      <c r="AA14" s="90"/>
      <c r="AB14" s="42"/>
      <c r="AC14" s="36"/>
      <c r="AD14" s="90"/>
      <c r="AE14" s="37"/>
      <c r="AF14" s="91"/>
      <c r="AG14" s="38"/>
      <c r="AH14" s="90"/>
      <c r="AI14" s="42"/>
      <c r="AJ14" s="42"/>
      <c r="AK14" s="36"/>
      <c r="AL14" s="93"/>
    </row>
    <row r="15" spans="2:38" ht="12.75">
      <c r="B15" s="29">
        <v>44054</v>
      </c>
      <c r="C15" s="29">
        <v>44067</v>
      </c>
      <c r="D15" s="77" t="s">
        <v>10</v>
      </c>
      <c r="E15" s="94">
        <v>5</v>
      </c>
      <c r="F15" s="40" t="s">
        <v>10</v>
      </c>
      <c r="G15" s="94">
        <v>1</v>
      </c>
      <c r="H15" s="59">
        <v>7.86</v>
      </c>
      <c r="I15" s="40"/>
      <c r="J15" s="94">
        <v>110</v>
      </c>
      <c r="K15" s="40" t="s">
        <v>10</v>
      </c>
      <c r="L15" s="94">
        <v>5</v>
      </c>
      <c r="M15" s="77"/>
      <c r="N15" s="94">
        <v>8.8</v>
      </c>
      <c r="O15" s="59">
        <v>0.24</v>
      </c>
      <c r="P15" s="59">
        <v>0.32</v>
      </c>
      <c r="Q15" s="41" t="s">
        <v>10</v>
      </c>
      <c r="R15" s="95">
        <v>0.5</v>
      </c>
      <c r="S15" s="114">
        <v>67</v>
      </c>
      <c r="T15" s="114">
        <v>72</v>
      </c>
      <c r="W15" s="29"/>
      <c r="X15" s="30"/>
      <c r="Y15" s="75"/>
      <c r="Z15" s="40"/>
      <c r="AA15" s="94"/>
      <c r="AB15" s="59"/>
      <c r="AC15" s="40"/>
      <c r="AD15" s="94"/>
      <c r="AE15" s="40"/>
      <c r="AF15" s="94"/>
      <c r="AG15" s="77"/>
      <c r="AH15" s="94"/>
      <c r="AI15" s="59"/>
      <c r="AJ15" s="59"/>
      <c r="AK15" s="41"/>
      <c r="AL15" s="95"/>
    </row>
    <row r="16" spans="2:38" ht="12.75">
      <c r="B16" s="27">
        <v>44083</v>
      </c>
      <c r="C16" s="27">
        <v>44098</v>
      </c>
      <c r="D16" s="57" t="s">
        <v>10</v>
      </c>
      <c r="E16" s="94">
        <v>5</v>
      </c>
      <c r="F16" s="40"/>
      <c r="G16" s="94">
        <v>1</v>
      </c>
      <c r="H16" s="59">
        <v>7.18</v>
      </c>
      <c r="I16" s="40"/>
      <c r="J16" s="94">
        <v>7</v>
      </c>
      <c r="K16" s="40" t="s">
        <v>10</v>
      </c>
      <c r="L16" s="94">
        <v>5</v>
      </c>
      <c r="M16" s="77"/>
      <c r="N16" s="94">
        <v>6.9</v>
      </c>
      <c r="O16" s="59">
        <v>0.17</v>
      </c>
      <c r="P16" s="59">
        <v>0.2</v>
      </c>
      <c r="Q16" s="41" t="s">
        <v>10</v>
      </c>
      <c r="R16" s="95">
        <v>0.5</v>
      </c>
      <c r="S16" s="114">
        <v>65</v>
      </c>
      <c r="T16" s="114">
        <v>69</v>
      </c>
      <c r="W16" s="27"/>
      <c r="X16" s="28"/>
      <c r="Y16" s="65"/>
      <c r="Z16" s="43"/>
      <c r="AA16" s="70"/>
      <c r="AB16" s="60"/>
      <c r="AC16" s="43"/>
      <c r="AD16" s="70"/>
      <c r="AE16" s="43"/>
      <c r="AF16" s="70"/>
      <c r="AG16" s="57"/>
      <c r="AH16" s="70"/>
      <c r="AI16" s="60"/>
      <c r="AJ16" s="60"/>
      <c r="AK16" s="43"/>
      <c r="AL16" s="89"/>
    </row>
    <row r="17" spans="2:38" ht="12.75">
      <c r="B17" s="31">
        <v>44118</v>
      </c>
      <c r="C17" s="31">
        <v>44131</v>
      </c>
      <c r="D17" s="57" t="s">
        <v>10</v>
      </c>
      <c r="E17" s="70">
        <v>5</v>
      </c>
      <c r="F17" s="43"/>
      <c r="G17" s="70">
        <v>2</v>
      </c>
      <c r="H17" s="42">
        <v>7.28</v>
      </c>
      <c r="I17" s="43"/>
      <c r="J17" s="70">
        <v>10</v>
      </c>
      <c r="K17" s="43" t="s">
        <v>10</v>
      </c>
      <c r="L17" s="70">
        <v>5</v>
      </c>
      <c r="M17" s="57"/>
      <c r="N17" s="70">
        <v>3.8</v>
      </c>
      <c r="O17" s="60">
        <v>0.36</v>
      </c>
      <c r="P17" s="60">
        <v>0.2</v>
      </c>
      <c r="Q17" s="43" t="s">
        <v>10</v>
      </c>
      <c r="R17" s="89">
        <v>0.5</v>
      </c>
      <c r="S17" s="114">
        <v>59</v>
      </c>
      <c r="T17" s="114">
        <v>64</v>
      </c>
      <c r="W17" s="31"/>
      <c r="X17" s="32"/>
      <c r="Y17" s="65"/>
      <c r="Z17" s="43"/>
      <c r="AA17" s="70"/>
      <c r="AB17" s="60"/>
      <c r="AC17" s="43"/>
      <c r="AD17" s="70"/>
      <c r="AE17" s="43"/>
      <c r="AF17" s="70"/>
      <c r="AG17" s="57"/>
      <c r="AH17" s="70"/>
      <c r="AI17" s="60"/>
      <c r="AJ17" s="60"/>
      <c r="AK17" s="43"/>
      <c r="AL17" s="89"/>
    </row>
    <row r="18" spans="2:38" ht="12.75">
      <c r="B18" s="33">
        <v>44147</v>
      </c>
      <c r="C18" s="33">
        <v>44159</v>
      </c>
      <c r="D18" s="98" t="s">
        <v>10</v>
      </c>
      <c r="E18" s="97">
        <v>5</v>
      </c>
      <c r="F18" s="46"/>
      <c r="G18" s="97">
        <v>3</v>
      </c>
      <c r="H18" s="42">
        <v>7.55</v>
      </c>
      <c r="I18" s="46"/>
      <c r="J18" s="97">
        <v>61</v>
      </c>
      <c r="K18" s="46" t="s">
        <v>10</v>
      </c>
      <c r="L18" s="97">
        <v>5</v>
      </c>
      <c r="M18" s="98"/>
      <c r="N18" s="97">
        <v>3</v>
      </c>
      <c r="O18" s="61">
        <v>1.1</v>
      </c>
      <c r="P18" s="61">
        <v>0.28</v>
      </c>
      <c r="Q18" s="46" t="s">
        <v>10</v>
      </c>
      <c r="R18" s="99">
        <v>0.5</v>
      </c>
      <c r="S18" s="114">
        <v>56</v>
      </c>
      <c r="T18" s="114">
        <v>60</v>
      </c>
      <c r="W18" s="33"/>
      <c r="X18" s="34"/>
      <c r="Y18" s="96"/>
      <c r="Z18" s="46"/>
      <c r="AA18" s="97"/>
      <c r="AB18" s="61"/>
      <c r="AC18" s="46"/>
      <c r="AD18" s="97"/>
      <c r="AE18" s="46"/>
      <c r="AF18" s="97"/>
      <c r="AG18" s="98"/>
      <c r="AH18" s="97"/>
      <c r="AI18" s="61"/>
      <c r="AJ18" s="61"/>
      <c r="AK18" s="46"/>
      <c r="AL18" s="99"/>
    </row>
    <row r="19" spans="2:38" ht="12.75">
      <c r="B19" s="31">
        <v>44174</v>
      </c>
      <c r="C19" s="31">
        <v>44186</v>
      </c>
      <c r="D19" s="57" t="s">
        <v>10</v>
      </c>
      <c r="E19" s="101">
        <v>5</v>
      </c>
      <c r="F19" s="48"/>
      <c r="G19" s="101">
        <v>2</v>
      </c>
      <c r="H19" s="59">
        <v>7.16</v>
      </c>
      <c r="I19" s="48"/>
      <c r="J19" s="101">
        <v>3</v>
      </c>
      <c r="K19" s="44" t="s">
        <v>10</v>
      </c>
      <c r="L19" s="101">
        <v>5</v>
      </c>
      <c r="M19" s="48"/>
      <c r="N19" s="101">
        <v>2.7</v>
      </c>
      <c r="O19" s="66">
        <v>1.9</v>
      </c>
      <c r="P19" s="66">
        <v>0.2</v>
      </c>
      <c r="Q19" s="44" t="s">
        <v>10</v>
      </c>
      <c r="R19" s="89">
        <v>0.5</v>
      </c>
      <c r="S19" s="114">
        <v>51</v>
      </c>
      <c r="T19" s="114">
        <v>56</v>
      </c>
      <c r="W19" s="31"/>
      <c r="X19" s="31"/>
      <c r="Y19" s="100"/>
      <c r="Z19" s="48"/>
      <c r="AA19" s="101"/>
      <c r="AB19" s="66"/>
      <c r="AC19" s="44"/>
      <c r="AD19" s="101"/>
      <c r="AE19" s="44"/>
      <c r="AF19" s="101"/>
      <c r="AG19" s="48"/>
      <c r="AH19" s="101"/>
      <c r="AI19" s="66"/>
      <c r="AJ19" s="66"/>
      <c r="AK19" s="44"/>
      <c r="AL19" s="89"/>
    </row>
    <row r="20" spans="2:38" ht="12.75">
      <c r="B20" s="27">
        <v>44209</v>
      </c>
      <c r="C20" s="27">
        <v>44223</v>
      </c>
      <c r="D20" s="117" t="s">
        <v>10</v>
      </c>
      <c r="E20" s="103">
        <v>5</v>
      </c>
      <c r="F20" s="68"/>
      <c r="G20" s="103">
        <v>4</v>
      </c>
      <c r="H20" s="69">
        <v>7.26</v>
      </c>
      <c r="I20" s="68"/>
      <c r="J20" s="103">
        <v>2</v>
      </c>
      <c r="K20" s="47" t="s">
        <v>10</v>
      </c>
      <c r="L20" s="103">
        <v>5</v>
      </c>
      <c r="M20" s="68"/>
      <c r="N20" s="103">
        <v>4.9</v>
      </c>
      <c r="O20" s="69">
        <v>1.9</v>
      </c>
      <c r="P20" s="69">
        <v>0.22</v>
      </c>
      <c r="Q20" s="47" t="s">
        <v>10</v>
      </c>
      <c r="R20" s="104">
        <v>0.5</v>
      </c>
      <c r="S20" s="114">
        <v>56</v>
      </c>
      <c r="T20" s="114">
        <v>62</v>
      </c>
      <c r="W20" s="31"/>
      <c r="X20" s="31"/>
      <c r="Y20" s="100"/>
      <c r="Z20" s="48"/>
      <c r="AA20" s="101"/>
      <c r="AB20" s="66"/>
      <c r="AC20" s="44"/>
      <c r="AD20" s="101"/>
      <c r="AE20" s="44"/>
      <c r="AF20" s="101"/>
      <c r="AG20" s="48"/>
      <c r="AH20" s="101"/>
      <c r="AI20" s="66"/>
      <c r="AJ20" s="66"/>
      <c r="AK20" s="44"/>
      <c r="AL20" s="89"/>
    </row>
    <row r="21" spans="2:38" ht="12.75">
      <c r="B21" s="31">
        <v>44244</v>
      </c>
      <c r="C21" s="31">
        <v>44257</v>
      </c>
      <c r="D21" s="57" t="s">
        <v>10</v>
      </c>
      <c r="E21" s="101">
        <v>5</v>
      </c>
      <c r="F21" s="48"/>
      <c r="G21" s="101">
        <v>2</v>
      </c>
      <c r="H21" s="66">
        <v>7.04</v>
      </c>
      <c r="I21" s="48"/>
      <c r="J21" s="101">
        <v>3</v>
      </c>
      <c r="K21" s="44" t="s">
        <v>10</v>
      </c>
      <c r="L21" s="101">
        <v>5</v>
      </c>
      <c r="M21" s="48"/>
      <c r="N21" s="101">
        <v>3.6</v>
      </c>
      <c r="O21" s="66">
        <v>0.64</v>
      </c>
      <c r="P21" s="66">
        <v>0.22</v>
      </c>
      <c r="Q21" s="44" t="s">
        <v>10</v>
      </c>
      <c r="R21" s="89">
        <v>0.5</v>
      </c>
      <c r="S21" s="114">
        <v>57</v>
      </c>
      <c r="T21" s="114">
        <v>62</v>
      </c>
      <c r="W21" s="31"/>
      <c r="X21" s="31"/>
      <c r="Y21" s="105"/>
      <c r="Z21" s="48"/>
      <c r="AA21" s="101"/>
      <c r="AB21" s="66"/>
      <c r="AC21" s="48"/>
      <c r="AD21" s="101"/>
      <c r="AE21" s="44"/>
      <c r="AF21" s="101"/>
      <c r="AG21" s="48"/>
      <c r="AH21" s="101"/>
      <c r="AI21" s="66"/>
      <c r="AJ21" s="66"/>
      <c r="AK21" s="44"/>
      <c r="AL21" s="89"/>
    </row>
    <row r="22" spans="2:38" ht="12.75">
      <c r="B22" s="31">
        <v>44272</v>
      </c>
      <c r="C22" s="31">
        <v>44285</v>
      </c>
      <c r="D22" s="57" t="s">
        <v>10</v>
      </c>
      <c r="E22" s="101">
        <v>5</v>
      </c>
      <c r="F22" s="48"/>
      <c r="G22" s="101">
        <v>2</v>
      </c>
      <c r="H22" s="66">
        <v>7.06</v>
      </c>
      <c r="I22" s="48"/>
      <c r="J22" s="101">
        <v>210</v>
      </c>
      <c r="K22" s="44" t="s">
        <v>10</v>
      </c>
      <c r="L22" s="101">
        <v>5</v>
      </c>
      <c r="M22" s="48"/>
      <c r="N22" s="101">
        <v>4.9</v>
      </c>
      <c r="O22" s="66">
        <v>0.47</v>
      </c>
      <c r="P22" s="66">
        <v>0.2</v>
      </c>
      <c r="Q22" s="44" t="s">
        <v>10</v>
      </c>
      <c r="R22" s="89">
        <v>0.5</v>
      </c>
      <c r="S22" s="114">
        <v>60</v>
      </c>
      <c r="T22" s="114">
        <v>64</v>
      </c>
      <c r="W22" s="31"/>
      <c r="X22" s="31"/>
      <c r="Y22" s="105"/>
      <c r="Z22" s="48"/>
      <c r="AA22" s="101"/>
      <c r="AB22" s="66"/>
      <c r="AC22" s="44"/>
      <c r="AD22" s="101"/>
      <c r="AE22" s="44"/>
      <c r="AF22" s="101"/>
      <c r="AG22" s="48"/>
      <c r="AH22" s="101"/>
      <c r="AI22" s="66"/>
      <c r="AJ22" s="66"/>
      <c r="AK22" s="44"/>
      <c r="AL22" s="89"/>
    </row>
    <row r="23" spans="2:38" ht="12.75">
      <c r="B23" s="29"/>
      <c r="C23" s="29"/>
      <c r="D23" s="77"/>
      <c r="E23" s="94"/>
      <c r="F23" s="40"/>
      <c r="G23" s="94"/>
      <c r="H23" s="59"/>
      <c r="I23" s="40"/>
      <c r="J23" s="94"/>
      <c r="K23" s="40"/>
      <c r="L23" s="94"/>
      <c r="M23" s="77"/>
      <c r="N23" s="94"/>
      <c r="O23" s="59"/>
      <c r="P23" s="59"/>
      <c r="Q23" s="41"/>
      <c r="R23" s="95"/>
      <c r="S23" s="114"/>
      <c r="T23" s="114"/>
      <c r="W23" s="29"/>
      <c r="X23" s="30"/>
      <c r="Y23" s="75"/>
      <c r="Z23" s="40"/>
      <c r="AA23" s="94"/>
      <c r="AB23" s="59"/>
      <c r="AC23" s="40"/>
      <c r="AD23" s="94"/>
      <c r="AE23" s="40"/>
      <c r="AF23" s="94"/>
      <c r="AG23" s="77"/>
      <c r="AH23" s="94"/>
      <c r="AI23" s="59"/>
      <c r="AJ23" s="59"/>
      <c r="AK23" s="41"/>
      <c r="AL23" s="95"/>
    </row>
    <row r="24" spans="2:38" ht="12.75">
      <c r="B24" s="31"/>
      <c r="C24" s="31"/>
      <c r="D24" s="57"/>
      <c r="E24" s="70"/>
      <c r="F24" s="43"/>
      <c r="G24" s="70"/>
      <c r="H24" s="60"/>
      <c r="I24" s="43"/>
      <c r="J24" s="70"/>
      <c r="K24" s="43"/>
      <c r="L24" s="70"/>
      <c r="M24" s="57"/>
      <c r="N24" s="70"/>
      <c r="O24" s="60"/>
      <c r="P24" s="60"/>
      <c r="Q24" s="43"/>
      <c r="R24" s="89"/>
      <c r="S24" s="114"/>
      <c r="T24" s="114"/>
      <c r="W24" s="31"/>
      <c r="X24" s="32"/>
      <c r="Y24" s="65"/>
      <c r="Z24" s="43"/>
      <c r="AA24" s="70"/>
      <c r="AB24" s="60"/>
      <c r="AC24" s="43"/>
      <c r="AD24" s="70"/>
      <c r="AE24" s="43"/>
      <c r="AF24" s="70"/>
      <c r="AG24" s="57"/>
      <c r="AH24" s="70"/>
      <c r="AI24" s="60"/>
      <c r="AJ24" s="60"/>
      <c r="AK24" s="43"/>
      <c r="AL24" s="89"/>
    </row>
    <row r="25" spans="2:38" ht="13.5" thickBot="1">
      <c r="B25" s="52"/>
      <c r="C25" s="52"/>
      <c r="D25" s="142"/>
      <c r="E25" s="106"/>
      <c r="F25" s="55"/>
      <c r="G25" s="106"/>
      <c r="H25" s="56"/>
      <c r="I25" s="55"/>
      <c r="J25" s="106"/>
      <c r="K25" s="54"/>
      <c r="L25" s="106"/>
      <c r="M25" s="55"/>
      <c r="N25" s="106"/>
      <c r="O25" s="56"/>
      <c r="P25" s="56"/>
      <c r="Q25" s="54"/>
      <c r="R25" s="107"/>
      <c r="S25" s="114"/>
      <c r="T25" s="114"/>
      <c r="W25" s="52"/>
      <c r="X25" s="52"/>
      <c r="Y25" s="53"/>
      <c r="Z25" s="55"/>
      <c r="AA25" s="106"/>
      <c r="AB25" s="56"/>
      <c r="AC25" s="55"/>
      <c r="AD25" s="106"/>
      <c r="AE25" s="54"/>
      <c r="AF25" s="106"/>
      <c r="AG25" s="55"/>
      <c r="AH25" s="106"/>
      <c r="AI25" s="56"/>
      <c r="AJ25" s="56"/>
      <c r="AK25" s="54"/>
      <c r="AL25" s="107"/>
    </row>
    <row r="26" spans="6:26" ht="12.75">
      <c r="F26" s="2"/>
      <c r="I26" s="45"/>
      <c r="Z26" s="2"/>
    </row>
    <row r="28" spans="2:38" ht="13.5" thickBot="1">
      <c r="B28" s="108"/>
      <c r="C28" s="108"/>
      <c r="D28" s="108"/>
      <c r="E28" s="108"/>
      <c r="F28" s="238"/>
      <c r="G28" s="238"/>
      <c r="H28" s="108"/>
      <c r="I28" s="238"/>
      <c r="J28" s="238"/>
      <c r="K28" s="238"/>
      <c r="L28" s="238"/>
      <c r="M28" s="238"/>
      <c r="N28" s="238"/>
      <c r="O28" s="108"/>
      <c r="P28" s="108"/>
      <c r="Q28" s="238"/>
      <c r="R28" s="238"/>
      <c r="S28" s="108"/>
      <c r="T28" s="108"/>
      <c r="W28" s="108"/>
      <c r="X28" s="108"/>
      <c r="Y28" s="108"/>
      <c r="Z28" s="238"/>
      <c r="AA28" s="238"/>
      <c r="AB28" s="108"/>
      <c r="AC28" s="238"/>
      <c r="AD28" s="238"/>
      <c r="AE28" s="238"/>
      <c r="AF28" s="238"/>
      <c r="AG28" s="238"/>
      <c r="AH28" s="238"/>
      <c r="AI28" s="108"/>
      <c r="AJ28" s="108"/>
      <c r="AK28" s="238"/>
      <c r="AL28" s="238"/>
    </row>
    <row r="29" spans="2:38" ht="12.75">
      <c r="B29" s="224" t="s">
        <v>11</v>
      </c>
      <c r="C29" s="225"/>
      <c r="D29" s="208">
        <f>COUNT(E11:E25)</f>
        <v>12</v>
      </c>
      <c r="E29" s="209"/>
      <c r="F29" s="208">
        <f>COUNT(G11:G25)</f>
        <v>12</v>
      </c>
      <c r="G29" s="209">
        <f>COUNT(G11:G25)</f>
        <v>12</v>
      </c>
      <c r="H29" s="16">
        <f>COUNT(H11:H25)</f>
        <v>12</v>
      </c>
      <c r="I29" s="208">
        <f>COUNT(J11:J25)</f>
        <v>12</v>
      </c>
      <c r="J29" s="209"/>
      <c r="K29" s="208">
        <f>COUNT(L11:L25)</f>
        <v>12</v>
      </c>
      <c r="L29" s="209"/>
      <c r="M29" s="208">
        <f>COUNT(N11:N25)</f>
        <v>12</v>
      </c>
      <c r="N29" s="209"/>
      <c r="O29" s="16">
        <f>COUNT(O11:O25)</f>
        <v>12</v>
      </c>
      <c r="P29" s="16">
        <f>COUNT(P11:P25)</f>
        <v>12</v>
      </c>
      <c r="Q29" s="208">
        <f>COUNT(R11:R25)</f>
        <v>12</v>
      </c>
      <c r="R29" s="209"/>
      <c r="W29" s="224" t="s">
        <v>11</v>
      </c>
      <c r="X29" s="225"/>
      <c r="Y29" s="16">
        <f>COUNT(Y11:Y25)</f>
        <v>0</v>
      </c>
      <c r="Z29" s="208">
        <f>COUNT(AA11:AA25)</f>
        <v>0</v>
      </c>
      <c r="AA29" s="209">
        <f>COUNT(AA11:AA25)</f>
        <v>0</v>
      </c>
      <c r="AB29" s="16">
        <f>COUNT(AB11:AB25)</f>
        <v>0</v>
      </c>
      <c r="AC29" s="208">
        <f>COUNT(AD11:AD25)</f>
        <v>0</v>
      </c>
      <c r="AD29" s="209"/>
      <c r="AE29" s="208">
        <f>COUNT(AF11:AF25)</f>
        <v>0</v>
      </c>
      <c r="AF29" s="209"/>
      <c r="AG29" s="208">
        <f>COUNT(AH11:AH25)</f>
        <v>0</v>
      </c>
      <c r="AH29" s="209"/>
      <c r="AI29" s="16">
        <f>COUNT(AI11:AI25)</f>
        <v>0</v>
      </c>
      <c r="AJ29" s="16">
        <f>COUNT(AJ11:AJ22)</f>
        <v>0</v>
      </c>
      <c r="AK29" s="208">
        <f>COUNT(AL11:AL25)</f>
        <v>0</v>
      </c>
      <c r="AL29" s="209"/>
    </row>
    <row r="30" spans="2:38" ht="12.75">
      <c r="B30" s="25"/>
      <c r="C30" s="26"/>
      <c r="D30" s="203"/>
      <c r="E30" s="204"/>
      <c r="F30" s="8"/>
      <c r="G30" s="9"/>
      <c r="H30" s="10"/>
      <c r="I30" s="203"/>
      <c r="J30" s="204"/>
      <c r="K30" s="203"/>
      <c r="L30" s="204"/>
      <c r="M30" s="203"/>
      <c r="N30" s="204"/>
      <c r="O30" s="10"/>
      <c r="P30" s="10"/>
      <c r="Q30" s="203"/>
      <c r="R30" s="207"/>
      <c r="S30" s="82"/>
      <c r="T30" s="82"/>
      <c r="W30" s="25"/>
      <c r="X30" s="26"/>
      <c r="Y30" s="7"/>
      <c r="Z30" s="8"/>
      <c r="AA30" s="9"/>
      <c r="AB30" s="10"/>
      <c r="AC30" s="203"/>
      <c r="AD30" s="204"/>
      <c r="AE30" s="203"/>
      <c r="AF30" s="204"/>
      <c r="AG30" s="203"/>
      <c r="AH30" s="204"/>
      <c r="AI30" s="10"/>
      <c r="AJ30" s="10"/>
      <c r="AK30" s="203"/>
      <c r="AL30" s="207"/>
    </row>
    <row r="31" spans="2:38" ht="12.75">
      <c r="B31" s="217" t="s">
        <v>12</v>
      </c>
      <c r="C31" s="218"/>
      <c r="D31" s="108" t="s">
        <v>10</v>
      </c>
      <c r="E31" s="12">
        <f>MIN(E11:E25)</f>
        <v>5</v>
      </c>
      <c r="F31" s="108"/>
      <c r="G31" s="12">
        <f>MIN(G11:G25)</f>
        <v>1</v>
      </c>
      <c r="H31" s="13">
        <f>MIN(H11:H25)</f>
        <v>6.85</v>
      </c>
      <c r="I31" s="219">
        <f>MIN(J11:J25)</f>
        <v>2</v>
      </c>
      <c r="J31" s="241"/>
      <c r="K31" s="108" t="s">
        <v>10</v>
      </c>
      <c r="L31" s="12">
        <f>MIN(L11:L25)</f>
        <v>5</v>
      </c>
      <c r="M31" s="12" t="s">
        <v>10</v>
      </c>
      <c r="N31" s="13">
        <f>MIN(N11:N25)</f>
        <v>2.7</v>
      </c>
      <c r="O31" s="13">
        <f>MIN(O11:O25)</f>
        <v>0.05</v>
      </c>
      <c r="P31" s="13">
        <f>MIN(P11:P22)</f>
        <v>0.2</v>
      </c>
      <c r="Q31" s="108" t="s">
        <v>10</v>
      </c>
      <c r="R31" s="17">
        <f>MIN(R11:R25)</f>
        <v>0.5</v>
      </c>
      <c r="S31" s="83"/>
      <c r="T31" s="83"/>
      <c r="W31" s="217" t="s">
        <v>12</v>
      </c>
      <c r="X31" s="218"/>
      <c r="Y31" s="11">
        <f>MIN(Y11:Y25)</f>
        <v>0</v>
      </c>
      <c r="Z31" s="108"/>
      <c r="AA31" s="12">
        <f>MIN(AA11:AA25)</f>
        <v>0</v>
      </c>
      <c r="AB31" s="13">
        <f>MIN(AB11:AB25)</f>
        <v>0</v>
      </c>
      <c r="AC31" s="219">
        <f>MIN(AD11:AD25)</f>
        <v>0</v>
      </c>
      <c r="AD31" s="241"/>
      <c r="AE31" s="108" t="s">
        <v>10</v>
      </c>
      <c r="AF31" s="12">
        <f>MIN(AF11:AF25)</f>
        <v>0</v>
      </c>
      <c r="AG31" s="12" t="s">
        <v>10</v>
      </c>
      <c r="AH31" s="13">
        <f>MIN(AH11:AH25)</f>
        <v>0</v>
      </c>
      <c r="AI31" s="13">
        <f>MIN(AI11:AI25)</f>
        <v>0</v>
      </c>
      <c r="AJ31" s="13">
        <f>MIN(AJ11:AJ22)</f>
        <v>0</v>
      </c>
      <c r="AK31" s="108" t="s">
        <v>10</v>
      </c>
      <c r="AL31" s="17">
        <f>MIN(AL11:AL25)</f>
        <v>0</v>
      </c>
    </row>
    <row r="32" spans="2:38" ht="12.75">
      <c r="B32" s="25"/>
      <c r="C32" s="26"/>
      <c r="D32" s="203"/>
      <c r="E32" s="204"/>
      <c r="F32" s="8"/>
      <c r="G32" s="9"/>
      <c r="H32" s="10"/>
      <c r="I32" s="203"/>
      <c r="J32" s="204"/>
      <c r="K32" s="203"/>
      <c r="L32" s="204"/>
      <c r="M32" s="203"/>
      <c r="N32" s="204"/>
      <c r="O32" s="10"/>
      <c r="P32" s="10"/>
      <c r="Q32" s="203"/>
      <c r="R32" s="207"/>
      <c r="S32" s="82"/>
      <c r="T32" s="82"/>
      <c r="W32" s="25"/>
      <c r="X32" s="26"/>
      <c r="Y32" s="7"/>
      <c r="Z32" s="8"/>
      <c r="AA32" s="9"/>
      <c r="AB32" s="10"/>
      <c r="AC32" s="203"/>
      <c r="AD32" s="204"/>
      <c r="AE32" s="203"/>
      <c r="AF32" s="204"/>
      <c r="AG32" s="203"/>
      <c r="AH32" s="204"/>
      <c r="AI32" s="10"/>
      <c r="AJ32" s="10"/>
      <c r="AK32" s="203"/>
      <c r="AL32" s="207"/>
    </row>
    <row r="33" spans="2:38" ht="12.75">
      <c r="B33" s="217" t="s">
        <v>13</v>
      </c>
      <c r="C33" s="218"/>
      <c r="D33" s="221">
        <f>SUM(E11:E25)/D29</f>
        <v>5</v>
      </c>
      <c r="E33" s="222">
        <f>SUM(E11:E28)/9</f>
        <v>6.666666666666667</v>
      </c>
      <c r="F33" s="221">
        <f>SUM(G11:G25)/F29</f>
        <v>1.75</v>
      </c>
      <c r="G33" s="222"/>
      <c r="H33" s="110">
        <f>SUM(H11:H25)/H29</f>
        <v>7.217500000000001</v>
      </c>
      <c r="I33" s="221">
        <f>SUM(J11:J25)/I29</f>
        <v>88.58333333333333</v>
      </c>
      <c r="J33" s="222"/>
      <c r="K33" s="221">
        <f>SUM(L11:L25)/K29</f>
        <v>5</v>
      </c>
      <c r="L33" s="222">
        <f>SUM(L11:L28)/9</f>
        <v>6.666666666666667</v>
      </c>
      <c r="M33" s="221">
        <f>SUM(N11:N25)/M29</f>
        <v>4.608333333333333</v>
      </c>
      <c r="N33" s="222"/>
      <c r="O33" s="110">
        <f>SUM(O11:O25)/O29</f>
        <v>0.6516666666666667</v>
      </c>
      <c r="P33" s="110">
        <f>SUM(P11:P22)/P29</f>
        <v>0.2766666666666668</v>
      </c>
      <c r="Q33" s="221">
        <f>SUM(R11:R25)/Q29</f>
        <v>0.5</v>
      </c>
      <c r="R33" s="223"/>
      <c r="S33" s="141"/>
      <c r="T33" s="141"/>
      <c r="W33" s="217" t="s">
        <v>13</v>
      </c>
      <c r="X33" s="218"/>
      <c r="Y33" s="109" t="e">
        <f>SUM(Y11:Y25)/Y29</f>
        <v>#DIV/0!</v>
      </c>
      <c r="Z33" s="221" t="e">
        <f>SUM(AA11:AA25)/Z29</f>
        <v>#DIV/0!</v>
      </c>
      <c r="AA33" s="222"/>
      <c r="AB33" s="110" t="e">
        <f>SUM(AB11:AB25)/AB29</f>
        <v>#DIV/0!</v>
      </c>
      <c r="AC33" s="221" t="e">
        <f>SUM(AD11:AD25)/AC29</f>
        <v>#DIV/0!</v>
      </c>
      <c r="AD33" s="222"/>
      <c r="AE33" s="221" t="e">
        <f>SUM(AF11:AF25)/AE29</f>
        <v>#DIV/0!</v>
      </c>
      <c r="AF33" s="222">
        <f>SUM(AF11:AF28)/9</f>
        <v>0</v>
      </c>
      <c r="AG33" s="221" t="e">
        <f>SUM(AH11:AH25)/AG29</f>
        <v>#DIV/0!</v>
      </c>
      <c r="AH33" s="222"/>
      <c r="AI33" s="110" t="e">
        <f>SUM(AI11:AI25)/AI29</f>
        <v>#DIV/0!</v>
      </c>
      <c r="AJ33" s="110" t="e">
        <f>SUM(AJ11:AJ22)/AJ29</f>
        <v>#DIV/0!</v>
      </c>
      <c r="AK33" s="221" t="e">
        <f>SUM(AL11:AL25)/AK29</f>
        <v>#DIV/0!</v>
      </c>
      <c r="AL33" s="223"/>
    </row>
    <row r="34" spans="2:38" ht="12.75">
      <c r="B34" s="25"/>
      <c r="C34" s="26"/>
      <c r="D34" s="203"/>
      <c r="E34" s="204"/>
      <c r="F34" s="203"/>
      <c r="G34" s="204"/>
      <c r="H34" s="10"/>
      <c r="I34" s="203"/>
      <c r="J34" s="204"/>
      <c r="K34" s="203"/>
      <c r="L34" s="204"/>
      <c r="M34" s="203"/>
      <c r="N34" s="204"/>
      <c r="O34" s="10"/>
      <c r="P34" s="10"/>
      <c r="Q34" s="203"/>
      <c r="R34" s="207"/>
      <c r="S34" s="82"/>
      <c r="T34" s="82"/>
      <c r="W34" s="25"/>
      <c r="X34" s="26"/>
      <c r="Y34" s="7"/>
      <c r="Z34" s="203"/>
      <c r="AA34" s="204"/>
      <c r="AB34" s="10"/>
      <c r="AC34" s="203"/>
      <c r="AD34" s="204"/>
      <c r="AE34" s="203"/>
      <c r="AF34" s="204"/>
      <c r="AG34" s="203"/>
      <c r="AH34" s="204"/>
      <c r="AI34" s="10"/>
      <c r="AJ34" s="10"/>
      <c r="AK34" s="203"/>
      <c r="AL34" s="207"/>
    </row>
    <row r="35" spans="2:38" ht="13.5" thickBot="1">
      <c r="B35" s="214" t="s">
        <v>14</v>
      </c>
      <c r="C35" s="215"/>
      <c r="D35" s="205">
        <f>MAX(E11:E25)</f>
        <v>5</v>
      </c>
      <c r="E35" s="206"/>
      <c r="F35" s="205">
        <f>MAX(G11:G25)</f>
        <v>4</v>
      </c>
      <c r="G35" s="206"/>
      <c r="H35" s="15">
        <f>MAX(H11:H25)</f>
        <v>7.86</v>
      </c>
      <c r="I35" s="205">
        <f>MAX(J11:J25)</f>
        <v>370</v>
      </c>
      <c r="J35" s="206"/>
      <c r="K35" s="205">
        <f>MAX(L11:L25)</f>
        <v>5</v>
      </c>
      <c r="L35" s="206"/>
      <c r="M35" s="205">
        <f>MAX(N11:N25)</f>
        <v>8.8</v>
      </c>
      <c r="N35" s="206"/>
      <c r="O35" s="15">
        <f>MAX(O11:O25)</f>
        <v>1.9</v>
      </c>
      <c r="P35" s="15">
        <f>MAX(P11:P22)</f>
        <v>0.54</v>
      </c>
      <c r="Q35" s="205">
        <f>MAX(R11:R25)</f>
        <v>0.5</v>
      </c>
      <c r="R35" s="216"/>
      <c r="S35" s="83"/>
      <c r="T35" s="83"/>
      <c r="W35" s="214" t="s">
        <v>14</v>
      </c>
      <c r="X35" s="215"/>
      <c r="Y35" s="14">
        <f>MAX(Y11:Y25)</f>
        <v>0</v>
      </c>
      <c r="Z35" s="205">
        <f>MAX(AA11:AA25)</f>
        <v>0</v>
      </c>
      <c r="AA35" s="206"/>
      <c r="AB35" s="15">
        <f>MAX(AB11:AB25)</f>
        <v>0</v>
      </c>
      <c r="AC35" s="205">
        <f>MAX(AD11:AD25)</f>
        <v>0</v>
      </c>
      <c r="AD35" s="206"/>
      <c r="AE35" s="205">
        <f>MAX(AF11:AF25)</f>
        <v>0</v>
      </c>
      <c r="AF35" s="206"/>
      <c r="AG35" s="205">
        <f>MAX(AH11:AH25)</f>
        <v>0</v>
      </c>
      <c r="AH35" s="206"/>
      <c r="AI35" s="15">
        <f>MAX(AI11:AI25)</f>
        <v>0</v>
      </c>
      <c r="AJ35" s="15">
        <f>MAX(AJ11:AJ22)</f>
        <v>0</v>
      </c>
      <c r="AK35" s="205">
        <f>MAX(AL11:AL25)</f>
        <v>0</v>
      </c>
      <c r="AL35" s="216"/>
    </row>
    <row r="37" ht="13.5" hidden="1" thickBot="1">
      <c r="X37" s="39">
        <v>0</v>
      </c>
    </row>
    <row r="38" spans="25:38" ht="13.5" hidden="1" thickBot="1">
      <c r="Y38" s="130" t="e">
        <f>$X$37*Y33</f>
        <v>#DIV/0!</v>
      </c>
      <c r="Z38" s="251" t="e">
        <f>$X$37*Z33</f>
        <v>#DIV/0!</v>
      </c>
      <c r="AA38" s="252"/>
      <c r="AB38" s="130" t="e">
        <f>$X$37*AB33</f>
        <v>#DIV/0!</v>
      </c>
      <c r="AC38" s="251" t="e">
        <f>$X$37*AC33</f>
        <v>#DIV/0!</v>
      </c>
      <c r="AD38" s="252"/>
      <c r="AE38" s="251" t="e">
        <f>$X$37*AE33</f>
        <v>#DIV/0!</v>
      </c>
      <c r="AF38" s="252"/>
      <c r="AG38" s="251" t="e">
        <f>$X$37*AG33</f>
        <v>#DIV/0!</v>
      </c>
      <c r="AH38" s="252"/>
      <c r="AI38" s="130" t="e">
        <f>$X$37*AI33</f>
        <v>#DIV/0!</v>
      </c>
      <c r="AJ38" s="130" t="e">
        <f>$X$37*AJ33</f>
        <v>#DIV/0!</v>
      </c>
      <c r="AK38" s="251" t="e">
        <f>$X$37*AK33</f>
        <v>#DIV/0!</v>
      </c>
      <c r="AL38" s="252"/>
    </row>
    <row r="39" spans="4:20" ht="38.25" customHeight="1">
      <c r="D39" s="18" t="s">
        <v>17</v>
      </c>
      <c r="E39" s="18"/>
      <c r="F39" s="5"/>
      <c r="O39" s="245" t="s">
        <v>18</v>
      </c>
      <c r="P39" s="245"/>
      <c r="Q39" s="19"/>
      <c r="R39" s="23"/>
      <c r="S39" s="23"/>
      <c r="T39" s="23"/>
    </row>
    <row r="40" spans="4:20" ht="16.5" thickBot="1">
      <c r="D40" s="18" t="s">
        <v>0</v>
      </c>
      <c r="E40" s="18"/>
      <c r="F40" s="5"/>
      <c r="O40" s="19"/>
      <c r="P40" s="19"/>
      <c r="Q40" s="19"/>
      <c r="R40" s="23"/>
      <c r="S40" s="23"/>
      <c r="T40" s="23"/>
    </row>
    <row r="41" spans="2:9" ht="16.5" thickBot="1">
      <c r="B41"/>
      <c r="D41" s="18" t="s">
        <v>1</v>
      </c>
      <c r="E41" s="18"/>
      <c r="F41" s="5"/>
      <c r="H41" s="239">
        <v>2</v>
      </c>
      <c r="I41" s="240"/>
    </row>
    <row r="42" spans="4:9" ht="16.5" thickBot="1">
      <c r="D42" s="18" t="s">
        <v>2</v>
      </c>
      <c r="E42" s="18"/>
      <c r="F42" s="5"/>
      <c r="H42" s="239" t="s">
        <v>42</v>
      </c>
      <c r="I42" s="240"/>
    </row>
    <row r="43" spans="4:39" ht="16.5" thickBot="1">
      <c r="D43" s="18" t="s">
        <v>19</v>
      </c>
      <c r="E43" s="18"/>
      <c r="F43" s="5"/>
      <c r="H43" s="239" t="s">
        <v>20</v>
      </c>
      <c r="I43" s="240"/>
      <c r="AM43" s="1"/>
    </row>
    <row r="44" spans="4:39" ht="16.5" thickBot="1">
      <c r="D44" s="18" t="s">
        <v>21</v>
      </c>
      <c r="E44" s="18"/>
      <c r="F44" s="5"/>
      <c r="H44" s="210"/>
      <c r="I44" s="211"/>
      <c r="AM44" s="1"/>
    </row>
    <row r="45" spans="24:39" ht="21" thickBot="1">
      <c r="X45" s="250" t="s">
        <v>40</v>
      </c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M45" s="1"/>
    </row>
    <row r="46" spans="2:39" s="1" customFormat="1" ht="65.25" customHeight="1" thickBot="1">
      <c r="B46" s="24" t="s">
        <v>22</v>
      </c>
      <c r="C46" s="67" t="s">
        <v>35</v>
      </c>
      <c r="D46" s="237" t="s">
        <v>23</v>
      </c>
      <c r="E46" s="213"/>
      <c r="F46" s="212" t="s">
        <v>3</v>
      </c>
      <c r="G46" s="213"/>
      <c r="H46" s="4" t="s">
        <v>4</v>
      </c>
      <c r="I46" s="212" t="s">
        <v>5</v>
      </c>
      <c r="J46" s="213"/>
      <c r="K46" s="212" t="s">
        <v>6</v>
      </c>
      <c r="L46" s="213"/>
      <c r="M46" s="212" t="s">
        <v>7</v>
      </c>
      <c r="N46" s="213"/>
      <c r="O46" s="3" t="s">
        <v>8</v>
      </c>
      <c r="P46" s="3" t="s">
        <v>27</v>
      </c>
      <c r="Q46" s="212" t="s">
        <v>9</v>
      </c>
      <c r="R46" s="226"/>
      <c r="S46" s="80" t="s">
        <v>37</v>
      </c>
      <c r="T46" s="80" t="s">
        <v>38</v>
      </c>
      <c r="W46" s="24" t="s">
        <v>22</v>
      </c>
      <c r="X46" s="67" t="s">
        <v>35</v>
      </c>
      <c r="Y46" s="22" t="s">
        <v>34</v>
      </c>
      <c r="Z46" s="212" t="s">
        <v>3</v>
      </c>
      <c r="AA46" s="213"/>
      <c r="AB46" s="4" t="s">
        <v>4</v>
      </c>
      <c r="AC46" s="212" t="s">
        <v>5</v>
      </c>
      <c r="AD46" s="213"/>
      <c r="AE46" s="212" t="s">
        <v>6</v>
      </c>
      <c r="AF46" s="213"/>
      <c r="AG46" s="212" t="s">
        <v>7</v>
      </c>
      <c r="AH46" s="213"/>
      <c r="AI46" s="3" t="s">
        <v>8</v>
      </c>
      <c r="AJ46" s="212" t="s">
        <v>9</v>
      </c>
      <c r="AK46" s="226"/>
      <c r="AL46" s="80" t="s">
        <v>37</v>
      </c>
      <c r="AM46" s="80" t="s">
        <v>38</v>
      </c>
    </row>
    <row r="47" spans="2:39" s="1" customFormat="1" ht="15.75" customHeight="1">
      <c r="B47" s="227"/>
      <c r="C47" s="227"/>
      <c r="D47" s="229" t="s">
        <v>24</v>
      </c>
      <c r="E47" s="230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2"/>
      <c r="S47" s="2"/>
      <c r="T47" s="2"/>
      <c r="W47" s="84"/>
      <c r="X47" s="84"/>
      <c r="Y47" s="229" t="s">
        <v>41</v>
      </c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42"/>
      <c r="AL47" s="80"/>
      <c r="AM47" s="80"/>
    </row>
    <row r="48" spans="2:39" s="1" customFormat="1" ht="13.5" thickBot="1">
      <c r="B48" s="228"/>
      <c r="C48" s="228"/>
      <c r="D48" s="233" t="s">
        <v>25</v>
      </c>
      <c r="E48" s="234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6"/>
      <c r="S48" s="2"/>
      <c r="T48" s="2"/>
      <c r="W48" s="31">
        <v>43691</v>
      </c>
      <c r="X48" s="32">
        <v>43705</v>
      </c>
      <c r="Y48" s="74">
        <v>5</v>
      </c>
      <c r="Z48" s="72"/>
      <c r="AA48" s="85">
        <v>7</v>
      </c>
      <c r="AB48" s="86">
        <v>7.24</v>
      </c>
      <c r="AC48" s="72"/>
      <c r="AD48" s="85">
        <v>6700</v>
      </c>
      <c r="AE48" s="72" t="s">
        <v>10</v>
      </c>
      <c r="AF48" s="85">
        <v>5</v>
      </c>
      <c r="AG48" s="73"/>
      <c r="AH48" s="85">
        <v>9.6</v>
      </c>
      <c r="AI48" s="86">
        <v>0.19</v>
      </c>
      <c r="AJ48" s="72"/>
      <c r="AK48" s="87">
        <v>0.7</v>
      </c>
      <c r="AL48" s="88"/>
      <c r="AM48" s="88"/>
    </row>
    <row r="49" spans="2:39" ht="12.75">
      <c r="B49" s="29">
        <v>43936</v>
      </c>
      <c r="C49" s="76">
        <v>43950</v>
      </c>
      <c r="D49" s="73" t="s">
        <v>10</v>
      </c>
      <c r="E49" s="85">
        <v>5</v>
      </c>
      <c r="F49" s="48"/>
      <c r="G49" s="101">
        <v>7</v>
      </c>
      <c r="H49" s="66">
        <v>7.9</v>
      </c>
      <c r="I49" s="48"/>
      <c r="J49" s="101">
        <v>350</v>
      </c>
      <c r="K49" s="44" t="s">
        <v>10</v>
      </c>
      <c r="L49" s="101">
        <v>5</v>
      </c>
      <c r="M49" s="48"/>
      <c r="N49" s="101">
        <v>5.6</v>
      </c>
      <c r="O49" s="66">
        <v>0.66</v>
      </c>
      <c r="P49" s="66">
        <v>0.7</v>
      </c>
      <c r="Q49" s="44"/>
      <c r="R49" s="89">
        <v>1</v>
      </c>
      <c r="S49" s="114">
        <v>64</v>
      </c>
      <c r="T49" s="114">
        <v>68</v>
      </c>
      <c r="U49" s="108"/>
      <c r="W49" s="31">
        <v>43727</v>
      </c>
      <c r="X49" s="32">
        <v>43739</v>
      </c>
      <c r="Y49" s="65">
        <v>5</v>
      </c>
      <c r="Z49" s="43"/>
      <c r="AA49" s="70">
        <v>6</v>
      </c>
      <c r="AB49" s="60">
        <v>7.28</v>
      </c>
      <c r="AC49" s="43"/>
      <c r="AD49" s="70">
        <v>1300</v>
      </c>
      <c r="AE49" s="43" t="s">
        <v>10</v>
      </c>
      <c r="AF49" s="70">
        <v>5</v>
      </c>
      <c r="AG49" s="57"/>
      <c r="AH49" s="70">
        <v>7.7</v>
      </c>
      <c r="AI49" s="60">
        <v>0.15</v>
      </c>
      <c r="AJ49" s="43"/>
      <c r="AK49" s="89">
        <v>1</v>
      </c>
      <c r="AL49" s="88"/>
      <c r="AM49" s="88"/>
    </row>
    <row r="50" spans="2:39" ht="12.75">
      <c r="B50" s="31">
        <v>43962</v>
      </c>
      <c r="C50" s="31">
        <v>43976</v>
      </c>
      <c r="D50" s="73" t="s">
        <v>10</v>
      </c>
      <c r="E50" s="90">
        <v>5</v>
      </c>
      <c r="F50" s="36"/>
      <c r="G50" s="90">
        <v>11</v>
      </c>
      <c r="H50" s="42">
        <v>7.73</v>
      </c>
      <c r="I50" s="36"/>
      <c r="J50" s="90">
        <v>17</v>
      </c>
      <c r="K50" s="37" t="s">
        <v>10</v>
      </c>
      <c r="L50" s="91">
        <v>5</v>
      </c>
      <c r="M50" s="38"/>
      <c r="N50" s="90">
        <v>10</v>
      </c>
      <c r="O50" s="42">
        <v>0.26</v>
      </c>
      <c r="P50" s="42">
        <v>0.52</v>
      </c>
      <c r="Q50" s="37"/>
      <c r="R50" s="92">
        <v>1.3</v>
      </c>
      <c r="S50" s="114">
        <v>68</v>
      </c>
      <c r="T50" s="114">
        <v>73</v>
      </c>
      <c r="U50" s="108"/>
      <c r="W50" s="27">
        <v>43755</v>
      </c>
      <c r="X50" s="28">
        <v>43768</v>
      </c>
      <c r="Y50" s="64">
        <v>5</v>
      </c>
      <c r="Z50" s="36"/>
      <c r="AA50" s="90">
        <v>5</v>
      </c>
      <c r="AB50" s="42">
        <v>7.2</v>
      </c>
      <c r="AC50" s="36"/>
      <c r="AD50" s="90">
        <v>1400</v>
      </c>
      <c r="AE50" s="37" t="s">
        <v>10</v>
      </c>
      <c r="AF50" s="91">
        <v>5</v>
      </c>
      <c r="AG50" s="38"/>
      <c r="AH50" s="90">
        <v>9.5</v>
      </c>
      <c r="AI50" s="42">
        <v>0.24</v>
      </c>
      <c r="AJ50" s="37"/>
      <c r="AK50" s="92">
        <v>2.1</v>
      </c>
      <c r="AL50" s="88">
        <v>64</v>
      </c>
      <c r="AM50" s="88">
        <v>68</v>
      </c>
    </row>
    <row r="51" spans="2:39" ht="12.75">
      <c r="B51" s="27">
        <v>43985</v>
      </c>
      <c r="C51" s="27">
        <v>44000</v>
      </c>
      <c r="D51" s="57" t="s">
        <v>10</v>
      </c>
      <c r="E51" s="70">
        <v>5</v>
      </c>
      <c r="F51" s="36"/>
      <c r="G51" s="90">
        <v>5</v>
      </c>
      <c r="H51" s="42">
        <v>7.51</v>
      </c>
      <c r="I51" s="36"/>
      <c r="J51" s="90">
        <v>41</v>
      </c>
      <c r="K51" s="36" t="s">
        <v>10</v>
      </c>
      <c r="L51" s="90">
        <v>5</v>
      </c>
      <c r="M51" s="38"/>
      <c r="N51" s="90">
        <v>9.2</v>
      </c>
      <c r="O51" s="42">
        <v>0.09</v>
      </c>
      <c r="P51" s="42">
        <v>0.41</v>
      </c>
      <c r="Q51" s="37" t="s">
        <v>10</v>
      </c>
      <c r="R51" s="92">
        <v>0.5</v>
      </c>
      <c r="S51" s="114">
        <v>73</v>
      </c>
      <c r="T51" s="114">
        <v>77</v>
      </c>
      <c r="U51" s="108"/>
      <c r="W51" s="29">
        <v>43901</v>
      </c>
      <c r="X51" s="30">
        <v>43914</v>
      </c>
      <c r="Y51" s="64">
        <v>5</v>
      </c>
      <c r="Z51" s="36"/>
      <c r="AA51" s="90">
        <v>4</v>
      </c>
      <c r="AB51" s="42">
        <v>7.4</v>
      </c>
      <c r="AC51" s="36"/>
      <c r="AD51" s="90">
        <v>2800</v>
      </c>
      <c r="AE51" s="37" t="s">
        <v>10</v>
      </c>
      <c r="AF51" s="91">
        <v>5</v>
      </c>
      <c r="AG51" s="38"/>
      <c r="AH51" s="90">
        <v>8.7</v>
      </c>
      <c r="AI51" s="42">
        <v>0.56</v>
      </c>
      <c r="AJ51" s="36"/>
      <c r="AK51" s="93">
        <v>1.3</v>
      </c>
      <c r="AL51" s="88">
        <v>69</v>
      </c>
      <c r="AM51" s="88">
        <v>73</v>
      </c>
    </row>
    <row r="52" spans="2:39" ht="12.75">
      <c r="B52" s="31">
        <v>44026</v>
      </c>
      <c r="C52" s="31">
        <v>44042</v>
      </c>
      <c r="D52" s="38" t="s">
        <v>10</v>
      </c>
      <c r="E52" s="90">
        <v>5</v>
      </c>
      <c r="F52" s="36"/>
      <c r="G52" s="90">
        <v>2</v>
      </c>
      <c r="H52" s="42">
        <v>7.82</v>
      </c>
      <c r="I52" s="36"/>
      <c r="J52" s="90">
        <v>10</v>
      </c>
      <c r="K52" s="37" t="s">
        <v>10</v>
      </c>
      <c r="L52" s="91">
        <v>5</v>
      </c>
      <c r="M52" s="38"/>
      <c r="N52" s="90">
        <v>8.1</v>
      </c>
      <c r="O52" s="42">
        <v>0.15</v>
      </c>
      <c r="P52" s="42">
        <v>0.29</v>
      </c>
      <c r="Q52" s="37"/>
      <c r="R52" s="92">
        <v>0.7</v>
      </c>
      <c r="S52" s="114">
        <v>72</v>
      </c>
      <c r="T52" s="114">
        <v>76</v>
      </c>
      <c r="U52" s="108"/>
      <c r="W52" s="29">
        <v>43936</v>
      </c>
      <c r="X52" s="30">
        <v>43950</v>
      </c>
      <c r="Y52" s="75">
        <v>5</v>
      </c>
      <c r="Z52" s="40"/>
      <c r="AA52" s="94">
        <v>4</v>
      </c>
      <c r="AB52" s="59">
        <v>7.24</v>
      </c>
      <c r="AC52" s="40"/>
      <c r="AD52" s="94">
        <v>1100</v>
      </c>
      <c r="AE52" s="40" t="s">
        <v>10</v>
      </c>
      <c r="AF52" s="94">
        <v>5</v>
      </c>
      <c r="AG52" s="77"/>
      <c r="AH52" s="94">
        <v>6.6</v>
      </c>
      <c r="AI52" s="59">
        <v>0.44</v>
      </c>
      <c r="AJ52" s="41"/>
      <c r="AK52" s="95">
        <v>1.4</v>
      </c>
      <c r="AL52" s="88">
        <v>70</v>
      </c>
      <c r="AM52" s="88">
        <v>74</v>
      </c>
    </row>
    <row r="53" spans="2:39" ht="12.75">
      <c r="B53" s="29">
        <v>44054</v>
      </c>
      <c r="C53" s="29">
        <v>44067</v>
      </c>
      <c r="D53" s="77" t="s">
        <v>10</v>
      </c>
      <c r="E53" s="94">
        <v>5</v>
      </c>
      <c r="F53" s="40" t="s">
        <v>10</v>
      </c>
      <c r="G53" s="94">
        <v>1</v>
      </c>
      <c r="H53" s="59">
        <v>7.05</v>
      </c>
      <c r="I53" s="40"/>
      <c r="J53" s="94">
        <v>34</v>
      </c>
      <c r="K53" s="40" t="s">
        <v>10</v>
      </c>
      <c r="L53" s="94">
        <v>5</v>
      </c>
      <c r="M53" s="77"/>
      <c r="N53" s="94">
        <v>7.2</v>
      </c>
      <c r="O53" s="59">
        <v>0.22</v>
      </c>
      <c r="P53" s="59">
        <v>0.28</v>
      </c>
      <c r="Q53" s="41" t="s">
        <v>10</v>
      </c>
      <c r="R53" s="95">
        <v>0.5</v>
      </c>
      <c r="S53" s="114">
        <v>72</v>
      </c>
      <c r="T53" s="114">
        <v>76</v>
      </c>
      <c r="U53" s="108"/>
      <c r="W53" s="31">
        <v>43962</v>
      </c>
      <c r="X53" s="31">
        <v>43976</v>
      </c>
      <c r="Y53" s="65">
        <v>5</v>
      </c>
      <c r="Z53" s="43"/>
      <c r="AA53" s="70">
        <v>2</v>
      </c>
      <c r="AB53" s="60">
        <v>7.36</v>
      </c>
      <c r="AC53" s="116"/>
      <c r="AD53" s="70">
        <v>9600</v>
      </c>
      <c r="AE53" s="43" t="s">
        <v>10</v>
      </c>
      <c r="AF53" s="70">
        <v>5</v>
      </c>
      <c r="AG53" s="57"/>
      <c r="AH53" s="70">
        <v>13</v>
      </c>
      <c r="AI53" s="60">
        <v>0.23</v>
      </c>
      <c r="AJ53" s="43"/>
      <c r="AK53" s="89">
        <v>1.8</v>
      </c>
      <c r="AL53" s="88">
        <v>70</v>
      </c>
      <c r="AM53" s="88">
        <v>74</v>
      </c>
    </row>
    <row r="54" spans="2:39" ht="12.75">
      <c r="B54" s="27">
        <v>44083</v>
      </c>
      <c r="C54" s="27">
        <v>44098</v>
      </c>
      <c r="D54" s="57" t="s">
        <v>10</v>
      </c>
      <c r="E54" s="94">
        <v>5</v>
      </c>
      <c r="F54" s="40" t="s">
        <v>10</v>
      </c>
      <c r="G54" s="94">
        <v>1</v>
      </c>
      <c r="H54" s="59">
        <v>8.42</v>
      </c>
      <c r="I54" s="40"/>
      <c r="J54" s="94">
        <v>2</v>
      </c>
      <c r="K54" s="40" t="s">
        <v>10</v>
      </c>
      <c r="L54" s="94">
        <v>5</v>
      </c>
      <c r="M54" s="77"/>
      <c r="N54" s="94">
        <v>7.1</v>
      </c>
      <c r="O54" s="59">
        <v>0.14</v>
      </c>
      <c r="P54" s="59">
        <v>0.22</v>
      </c>
      <c r="Q54" s="41" t="s">
        <v>10</v>
      </c>
      <c r="R54" s="95">
        <v>0.5</v>
      </c>
      <c r="S54" s="114">
        <v>74</v>
      </c>
      <c r="T54" s="114">
        <v>78</v>
      </c>
      <c r="U54" s="108"/>
      <c r="W54" s="27">
        <v>43985</v>
      </c>
      <c r="X54" s="27">
        <v>44000</v>
      </c>
      <c r="Y54" s="65">
        <v>5</v>
      </c>
      <c r="Z54" s="43"/>
      <c r="AA54" s="70">
        <v>3</v>
      </c>
      <c r="AB54" s="60">
        <v>7.21</v>
      </c>
      <c r="AC54" s="116"/>
      <c r="AD54" s="70">
        <v>8800</v>
      </c>
      <c r="AE54" s="43" t="s">
        <v>10</v>
      </c>
      <c r="AF54" s="70">
        <v>5</v>
      </c>
      <c r="AG54" s="57"/>
      <c r="AH54" s="70">
        <v>10</v>
      </c>
      <c r="AI54" s="60">
        <v>0.09</v>
      </c>
      <c r="AJ54" s="43"/>
      <c r="AK54" s="89">
        <v>1.4</v>
      </c>
      <c r="AL54" s="88">
        <v>73</v>
      </c>
      <c r="AM54" s="88">
        <v>77</v>
      </c>
    </row>
    <row r="55" spans="2:39" ht="12.75">
      <c r="B55" s="31">
        <v>44118</v>
      </c>
      <c r="C55" s="31">
        <v>44131</v>
      </c>
      <c r="D55" s="57" t="s">
        <v>10</v>
      </c>
      <c r="E55" s="70">
        <v>5</v>
      </c>
      <c r="F55" s="43"/>
      <c r="G55" s="70">
        <v>3</v>
      </c>
      <c r="H55" s="60">
        <v>7.94</v>
      </c>
      <c r="I55" s="43"/>
      <c r="J55" s="70">
        <v>8</v>
      </c>
      <c r="K55" s="43" t="s">
        <v>10</v>
      </c>
      <c r="L55" s="70">
        <v>5</v>
      </c>
      <c r="M55" s="57"/>
      <c r="N55" s="70">
        <v>6.4</v>
      </c>
      <c r="O55" s="60">
        <v>0.44</v>
      </c>
      <c r="P55" s="60">
        <v>0.22</v>
      </c>
      <c r="Q55" s="43"/>
      <c r="R55" s="89">
        <v>1.3</v>
      </c>
      <c r="S55" s="114">
        <v>67</v>
      </c>
      <c r="T55" s="114">
        <v>71</v>
      </c>
      <c r="U55" s="108"/>
      <c r="W55" s="33">
        <v>44026</v>
      </c>
      <c r="X55" s="34">
        <v>44042</v>
      </c>
      <c r="Y55" s="96">
        <v>5</v>
      </c>
      <c r="Z55" s="46"/>
      <c r="AA55" s="97">
        <v>7</v>
      </c>
      <c r="AB55" s="61">
        <v>7.25</v>
      </c>
      <c r="AC55" s="46"/>
      <c r="AD55" s="97">
        <v>410</v>
      </c>
      <c r="AE55" s="46" t="s">
        <v>10</v>
      </c>
      <c r="AF55" s="97">
        <v>5</v>
      </c>
      <c r="AG55" s="98"/>
      <c r="AH55" s="97">
        <v>11</v>
      </c>
      <c r="AI55" s="61">
        <v>0.17</v>
      </c>
      <c r="AJ55" s="46"/>
      <c r="AK55" s="99">
        <v>1</v>
      </c>
      <c r="AL55" s="88">
        <v>69</v>
      </c>
      <c r="AM55" s="88">
        <v>73</v>
      </c>
    </row>
    <row r="56" spans="2:39" ht="12.75">
      <c r="B56" s="33">
        <v>44147</v>
      </c>
      <c r="C56" s="33">
        <v>44159</v>
      </c>
      <c r="D56" s="98" t="s">
        <v>10</v>
      </c>
      <c r="E56" s="97">
        <v>5</v>
      </c>
      <c r="F56" s="46"/>
      <c r="G56" s="97">
        <v>1</v>
      </c>
      <c r="H56" s="61">
        <v>7.99</v>
      </c>
      <c r="I56" s="46"/>
      <c r="J56" s="97">
        <v>44</v>
      </c>
      <c r="K56" s="46" t="s">
        <v>10</v>
      </c>
      <c r="L56" s="97">
        <v>5</v>
      </c>
      <c r="M56" s="98"/>
      <c r="N56" s="97">
        <v>7.2</v>
      </c>
      <c r="O56" s="61">
        <v>1.5</v>
      </c>
      <c r="P56" s="61">
        <v>0.23</v>
      </c>
      <c r="Q56" s="46"/>
      <c r="R56" s="99">
        <v>0.7</v>
      </c>
      <c r="S56" s="114">
        <v>62</v>
      </c>
      <c r="T56" s="114">
        <v>66</v>
      </c>
      <c r="U56" s="108"/>
      <c r="W56" s="31">
        <v>44118</v>
      </c>
      <c r="X56" s="31">
        <v>44131</v>
      </c>
      <c r="Y56" s="100">
        <v>5</v>
      </c>
      <c r="Z56" s="48"/>
      <c r="AA56" s="101">
        <v>6</v>
      </c>
      <c r="AB56" s="49">
        <v>7.62</v>
      </c>
      <c r="AC56" s="48"/>
      <c r="AD56" s="101">
        <v>23000</v>
      </c>
      <c r="AE56" s="44" t="s">
        <v>10</v>
      </c>
      <c r="AF56" s="101">
        <v>5</v>
      </c>
      <c r="AG56" s="48"/>
      <c r="AH56" s="101">
        <v>9.1</v>
      </c>
      <c r="AI56" s="66">
        <v>1.2</v>
      </c>
      <c r="AJ56" s="44"/>
      <c r="AK56" s="89">
        <v>1.8</v>
      </c>
      <c r="AL56" s="88">
        <v>66</v>
      </c>
      <c r="AM56" s="88">
        <v>66</v>
      </c>
    </row>
    <row r="57" spans="2:39" ht="12.75">
      <c r="B57" s="31">
        <v>44174</v>
      </c>
      <c r="C57" s="31">
        <v>44186</v>
      </c>
      <c r="D57" s="57" t="s">
        <v>10</v>
      </c>
      <c r="E57" s="70">
        <v>5</v>
      </c>
      <c r="F57" s="43"/>
      <c r="G57" s="70">
        <v>10</v>
      </c>
      <c r="H57" s="60">
        <v>8.04</v>
      </c>
      <c r="I57" s="43"/>
      <c r="J57" s="70">
        <v>19</v>
      </c>
      <c r="K57" s="43" t="s">
        <v>10</v>
      </c>
      <c r="L57" s="70">
        <v>5</v>
      </c>
      <c r="M57" s="57"/>
      <c r="N57" s="70">
        <v>4.2</v>
      </c>
      <c r="O57" s="60">
        <v>1.9</v>
      </c>
      <c r="P57" s="60">
        <v>0.45</v>
      </c>
      <c r="Q57" s="43" t="s">
        <v>10</v>
      </c>
      <c r="R57" s="89">
        <v>0.5</v>
      </c>
      <c r="S57" s="114">
        <v>61</v>
      </c>
      <c r="T57" s="114">
        <v>66</v>
      </c>
      <c r="U57" s="108"/>
      <c r="W57" s="35"/>
      <c r="X57" s="35"/>
      <c r="Y57" s="102"/>
      <c r="Z57" s="68"/>
      <c r="AA57" s="103"/>
      <c r="AB57" s="51"/>
      <c r="AC57" s="68"/>
      <c r="AD57" s="103"/>
      <c r="AE57" s="47"/>
      <c r="AF57" s="103"/>
      <c r="AG57" s="68"/>
      <c r="AH57" s="103"/>
      <c r="AI57" s="69"/>
      <c r="AJ57" s="47"/>
      <c r="AK57" s="104"/>
      <c r="AL57" s="88"/>
      <c r="AM57" s="88"/>
    </row>
    <row r="58" spans="2:39" ht="12.75">
      <c r="B58" s="27">
        <v>44209</v>
      </c>
      <c r="C58" s="27">
        <v>44223</v>
      </c>
      <c r="D58" s="98" t="s">
        <v>10</v>
      </c>
      <c r="E58" s="97">
        <v>5</v>
      </c>
      <c r="F58" s="48"/>
      <c r="G58" s="101">
        <v>6</v>
      </c>
      <c r="H58" s="66">
        <v>8.98</v>
      </c>
      <c r="I58" s="48"/>
      <c r="J58" s="101">
        <v>12</v>
      </c>
      <c r="K58" s="46" t="s">
        <v>10</v>
      </c>
      <c r="L58" s="97">
        <v>5</v>
      </c>
      <c r="M58" s="48"/>
      <c r="N58" s="101">
        <v>4.6</v>
      </c>
      <c r="O58" s="66">
        <v>4.6</v>
      </c>
      <c r="P58" s="66">
        <v>0.36</v>
      </c>
      <c r="Q58" s="44" t="s">
        <v>10</v>
      </c>
      <c r="R58" s="89">
        <v>0.5</v>
      </c>
      <c r="S58" s="114">
        <v>64</v>
      </c>
      <c r="T58" s="114">
        <v>69</v>
      </c>
      <c r="U58" s="108"/>
      <c r="W58" s="31"/>
      <c r="X58" s="31"/>
      <c r="Y58" s="105"/>
      <c r="Z58" s="48"/>
      <c r="AA58" s="101"/>
      <c r="AB58" s="66"/>
      <c r="AC58" s="48"/>
      <c r="AD58" s="101"/>
      <c r="AE58" s="44"/>
      <c r="AF58" s="101"/>
      <c r="AG58" s="48"/>
      <c r="AH58" s="101"/>
      <c r="AI58" s="49"/>
      <c r="AJ58" s="44"/>
      <c r="AK58" s="89"/>
      <c r="AL58" s="88"/>
      <c r="AM58" s="88"/>
    </row>
    <row r="59" spans="2:39" ht="12.75">
      <c r="B59" s="31">
        <v>44244</v>
      </c>
      <c r="C59" s="31">
        <v>44257</v>
      </c>
      <c r="D59" s="57" t="s">
        <v>10</v>
      </c>
      <c r="E59" s="101">
        <v>5</v>
      </c>
      <c r="F59" s="48"/>
      <c r="G59" s="101">
        <v>6</v>
      </c>
      <c r="H59" s="66">
        <v>9.02</v>
      </c>
      <c r="I59" s="48"/>
      <c r="J59" s="101">
        <v>6</v>
      </c>
      <c r="K59" s="44" t="s">
        <v>10</v>
      </c>
      <c r="L59" s="101">
        <v>5</v>
      </c>
      <c r="M59" s="48"/>
      <c r="N59" s="101">
        <v>4.4</v>
      </c>
      <c r="O59" s="66">
        <v>0.59</v>
      </c>
      <c r="P59" s="66">
        <v>0.26</v>
      </c>
      <c r="Q59" s="44" t="s">
        <v>10</v>
      </c>
      <c r="R59" s="89">
        <v>0.5</v>
      </c>
      <c r="S59" s="114">
        <v>66</v>
      </c>
      <c r="T59" s="114">
        <v>71</v>
      </c>
      <c r="U59" s="108"/>
      <c r="W59" s="31"/>
      <c r="X59" s="31"/>
      <c r="Y59" s="105"/>
      <c r="Z59" s="48"/>
      <c r="AA59" s="101"/>
      <c r="AB59" s="66"/>
      <c r="AC59" s="48"/>
      <c r="AD59" s="101"/>
      <c r="AE59" s="44"/>
      <c r="AF59" s="101"/>
      <c r="AG59" s="48"/>
      <c r="AH59" s="101"/>
      <c r="AI59" s="49"/>
      <c r="AJ59" s="44"/>
      <c r="AK59" s="89"/>
      <c r="AL59" s="88"/>
      <c r="AM59" s="88"/>
    </row>
    <row r="60" spans="2:39" ht="12.75">
      <c r="B60" s="31">
        <v>44272</v>
      </c>
      <c r="C60" s="31">
        <v>44285</v>
      </c>
      <c r="D60" s="57" t="s">
        <v>10</v>
      </c>
      <c r="E60" s="101">
        <v>5</v>
      </c>
      <c r="F60" s="48"/>
      <c r="G60" s="101">
        <v>4</v>
      </c>
      <c r="H60" s="66">
        <v>7.98</v>
      </c>
      <c r="I60" s="48"/>
      <c r="J60" s="101">
        <v>25</v>
      </c>
      <c r="K60" s="44" t="s">
        <v>10</v>
      </c>
      <c r="L60" s="101">
        <v>5</v>
      </c>
      <c r="M60" s="48"/>
      <c r="N60" s="101">
        <v>4.8</v>
      </c>
      <c r="O60" s="66">
        <v>0.4</v>
      </c>
      <c r="P60" s="66">
        <v>0.28</v>
      </c>
      <c r="Q60" s="44" t="s">
        <v>10</v>
      </c>
      <c r="R60" s="89">
        <v>0.5</v>
      </c>
      <c r="S60" s="114">
        <v>66</v>
      </c>
      <c r="T60" s="114">
        <v>74</v>
      </c>
      <c r="U60" s="108"/>
      <c r="W60" s="29"/>
      <c r="X60" s="30"/>
      <c r="Y60" s="75"/>
      <c r="Z60" s="40"/>
      <c r="AA60" s="94"/>
      <c r="AB60" s="59"/>
      <c r="AC60" s="40"/>
      <c r="AD60" s="94"/>
      <c r="AE60" s="40"/>
      <c r="AF60" s="94"/>
      <c r="AG60" s="77"/>
      <c r="AH60" s="94"/>
      <c r="AI60" s="59"/>
      <c r="AJ60" s="41"/>
      <c r="AK60" s="95"/>
      <c r="AL60" s="88"/>
      <c r="AM60" s="88"/>
    </row>
    <row r="61" spans="2:39" ht="12.75">
      <c r="B61" s="31"/>
      <c r="C61" s="31"/>
      <c r="D61" s="138"/>
      <c r="E61" s="101"/>
      <c r="F61" s="48"/>
      <c r="G61" s="101"/>
      <c r="H61" s="66"/>
      <c r="I61" s="48"/>
      <c r="J61" s="101"/>
      <c r="K61" s="44"/>
      <c r="L61" s="101"/>
      <c r="M61" s="48"/>
      <c r="N61" s="101"/>
      <c r="O61" s="66"/>
      <c r="P61" s="66"/>
      <c r="Q61" s="44"/>
      <c r="R61" s="89"/>
      <c r="S61" s="114"/>
      <c r="T61" s="114"/>
      <c r="U61" s="108"/>
      <c r="W61" s="31"/>
      <c r="X61" s="32"/>
      <c r="Y61" s="65"/>
      <c r="Z61" s="43"/>
      <c r="AA61" s="70"/>
      <c r="AB61" s="60"/>
      <c r="AC61" s="43"/>
      <c r="AD61" s="70"/>
      <c r="AE61" s="43"/>
      <c r="AF61" s="70"/>
      <c r="AG61" s="57"/>
      <c r="AH61" s="70"/>
      <c r="AI61" s="60"/>
      <c r="AJ61" s="43"/>
      <c r="AK61" s="89"/>
      <c r="AL61" s="88"/>
      <c r="AM61" s="88"/>
    </row>
    <row r="62" spans="2:39" ht="13.5" thickBot="1">
      <c r="B62" s="35"/>
      <c r="C62" s="35"/>
      <c r="D62" s="77"/>
      <c r="E62" s="94"/>
      <c r="F62" s="48"/>
      <c r="G62" s="101"/>
      <c r="H62" s="66"/>
      <c r="I62" s="48"/>
      <c r="J62" s="101"/>
      <c r="K62" s="44"/>
      <c r="L62" s="101"/>
      <c r="M62" s="48"/>
      <c r="N62" s="101"/>
      <c r="O62" s="66"/>
      <c r="P62" s="66"/>
      <c r="Q62" s="44"/>
      <c r="R62" s="89"/>
      <c r="S62" s="114"/>
      <c r="T62" s="114"/>
      <c r="U62" s="108"/>
      <c r="W62" s="52"/>
      <c r="X62" s="52"/>
      <c r="Y62" s="53"/>
      <c r="Z62" s="55"/>
      <c r="AA62" s="106"/>
      <c r="AB62" s="56"/>
      <c r="AC62" s="55"/>
      <c r="AD62" s="106"/>
      <c r="AE62" s="54"/>
      <c r="AF62" s="106"/>
      <c r="AG62" s="55"/>
      <c r="AH62" s="106"/>
      <c r="AI62" s="56"/>
      <c r="AJ62" s="54"/>
      <c r="AK62" s="107"/>
      <c r="AL62" s="88"/>
      <c r="AM62" s="88"/>
    </row>
    <row r="63" spans="2:39" ht="12.75">
      <c r="B63" s="31"/>
      <c r="C63" s="31"/>
      <c r="D63" s="57"/>
      <c r="E63" s="70"/>
      <c r="F63" s="68"/>
      <c r="G63" s="103"/>
      <c r="H63" s="69"/>
      <c r="I63" s="68"/>
      <c r="J63" s="103"/>
      <c r="K63" s="47"/>
      <c r="L63" s="103"/>
      <c r="M63" s="68"/>
      <c r="N63" s="103"/>
      <c r="O63" s="69"/>
      <c r="P63" s="69"/>
      <c r="Q63" s="47"/>
      <c r="R63" s="104"/>
      <c r="S63" s="114"/>
      <c r="T63" s="114"/>
      <c r="U63" s="108"/>
      <c r="W63" s="79"/>
      <c r="X63" s="79"/>
      <c r="Y63" s="88"/>
      <c r="Z63" s="88"/>
      <c r="AA63" s="114"/>
      <c r="AB63" s="88"/>
      <c r="AC63" s="88"/>
      <c r="AD63" s="114"/>
      <c r="AE63" s="98"/>
      <c r="AF63" s="114"/>
      <c r="AG63" s="88"/>
      <c r="AH63" s="114"/>
      <c r="AI63" s="88"/>
      <c r="AJ63" s="98"/>
      <c r="AK63" s="114"/>
      <c r="AL63" s="88"/>
      <c r="AM63" s="88"/>
    </row>
    <row r="64" spans="2:39" ht="13.5" thickBot="1">
      <c r="B64" s="52"/>
      <c r="C64" s="52"/>
      <c r="D64" s="140"/>
      <c r="E64" s="106"/>
      <c r="F64" s="133"/>
      <c r="G64" s="134"/>
      <c r="H64" s="135"/>
      <c r="I64" s="133"/>
      <c r="J64" s="134"/>
      <c r="K64" s="131"/>
      <c r="L64" s="134"/>
      <c r="M64" s="133"/>
      <c r="N64" s="134"/>
      <c r="O64" s="135"/>
      <c r="P64" s="135"/>
      <c r="Q64" s="131"/>
      <c r="R64" s="136"/>
      <c r="S64" s="114"/>
      <c r="T64" s="114"/>
      <c r="U64" s="108"/>
      <c r="W64" s="79"/>
      <c r="X64" s="79"/>
      <c r="Y64" s="88"/>
      <c r="Z64" s="88"/>
      <c r="AA64" s="114"/>
      <c r="AB64" s="88"/>
      <c r="AC64" s="88"/>
      <c r="AD64" s="114"/>
      <c r="AE64" s="98"/>
      <c r="AF64" s="114"/>
      <c r="AG64" s="88"/>
      <c r="AH64" s="114"/>
      <c r="AI64" s="88"/>
      <c r="AJ64" s="98"/>
      <c r="AK64" s="114"/>
      <c r="AL64" s="88"/>
      <c r="AM64" s="88"/>
    </row>
    <row r="65" spans="23:39" s="2" customFormat="1" ht="12.75" customHeight="1">
      <c r="W65" s="79"/>
      <c r="X65" s="79"/>
      <c r="Y65" s="88"/>
      <c r="Z65" s="88"/>
      <c r="AA65" s="114"/>
      <c r="AB65" s="88"/>
      <c r="AC65" s="88"/>
      <c r="AD65" s="114"/>
      <c r="AE65" s="98"/>
      <c r="AF65" s="114"/>
      <c r="AG65" s="88"/>
      <c r="AH65" s="114"/>
      <c r="AI65" s="88"/>
      <c r="AJ65" s="98"/>
      <c r="AK65" s="114"/>
      <c r="AL65" s="88"/>
      <c r="AM65" s="88"/>
    </row>
    <row r="66" spans="23:37" ht="12.75"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2:37" s="2" customFormat="1" ht="13.5" customHeight="1" thickBot="1">
      <c r="B67" s="108"/>
      <c r="C67" s="108"/>
      <c r="D67" s="108"/>
      <c r="E67" s="108"/>
      <c r="F67" s="238"/>
      <c r="G67" s="238"/>
      <c r="H67" s="108"/>
      <c r="I67" s="238"/>
      <c r="J67" s="238"/>
      <c r="K67" s="238"/>
      <c r="L67" s="238"/>
      <c r="M67" s="238"/>
      <c r="N67" s="238"/>
      <c r="O67" s="108"/>
      <c r="P67" s="108"/>
      <c r="Q67" s="238"/>
      <c r="R67" s="238"/>
      <c r="S67" s="108"/>
      <c r="T67" s="108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9" s="2" customFormat="1" ht="12.75" customHeight="1">
      <c r="B68" s="224" t="s">
        <v>11</v>
      </c>
      <c r="C68" s="225"/>
      <c r="D68" s="208">
        <f>COUNT(E49:E64)</f>
        <v>12</v>
      </c>
      <c r="E68" s="209"/>
      <c r="F68" s="208">
        <f>COUNT(G49:G61)</f>
        <v>12</v>
      </c>
      <c r="G68" s="209">
        <f>COUNT(G49:G61)</f>
        <v>12</v>
      </c>
      <c r="H68" s="16">
        <f>COUNT(H49:H61)</f>
        <v>12</v>
      </c>
      <c r="I68" s="208">
        <f>COUNT(J49:J61)</f>
        <v>12</v>
      </c>
      <c r="J68" s="209"/>
      <c r="K68" s="208">
        <f>COUNT(L49:L61)</f>
        <v>12</v>
      </c>
      <c r="L68" s="209"/>
      <c r="M68" s="208">
        <f>COUNT(N49:N61)</f>
        <v>12</v>
      </c>
      <c r="N68" s="209"/>
      <c r="O68" s="16">
        <f>COUNT(O49:O61)</f>
        <v>12</v>
      </c>
      <c r="P68" s="16">
        <f>COUNT(P49:P61)</f>
        <v>12</v>
      </c>
      <c r="Q68" s="208">
        <f>COUNT(R49:R61)</f>
        <v>12</v>
      </c>
      <c r="R68" s="209"/>
      <c r="S68" s="2">
        <f>COUNT(S48:S62)</f>
        <v>12</v>
      </c>
      <c r="T68" s="2">
        <f>COUNT(T48:T62)</f>
        <v>12</v>
      </c>
      <c r="W68" s="224" t="s">
        <v>11</v>
      </c>
      <c r="X68" s="225"/>
      <c r="Y68" s="16">
        <f>COUNT(Y47:Y61)</f>
        <v>9</v>
      </c>
      <c r="Z68" s="208">
        <f>COUNT(AA47:AA61)</f>
        <v>9</v>
      </c>
      <c r="AA68" s="209">
        <f>COUNT(AA47:AA61)</f>
        <v>9</v>
      </c>
      <c r="AB68" s="16">
        <f>COUNT(AB47:AB61)</f>
        <v>9</v>
      </c>
      <c r="AC68" s="208">
        <f>COUNT(AD47:AD61)</f>
        <v>9</v>
      </c>
      <c r="AD68" s="209"/>
      <c r="AE68" s="208">
        <f>COUNT(AF47:AF61)</f>
        <v>9</v>
      </c>
      <c r="AF68" s="209"/>
      <c r="AG68" s="208">
        <f>COUNT(AH47:AH61)</f>
        <v>9</v>
      </c>
      <c r="AH68" s="209"/>
      <c r="AI68" s="16">
        <f>COUNT(AI47:AI61)</f>
        <v>9</v>
      </c>
      <c r="AJ68" s="208">
        <f>COUNT(AK48:AK62)</f>
        <v>9</v>
      </c>
      <c r="AK68" s="209"/>
      <c r="AL68" s="78">
        <f>COUNT(AL48:AL62)</f>
        <v>7</v>
      </c>
      <c r="AM68" s="78">
        <f>COUNT(AM48:AM62)</f>
        <v>7</v>
      </c>
    </row>
    <row r="69" spans="2:39" s="2" customFormat="1" ht="12.75" customHeight="1">
      <c r="B69" s="25"/>
      <c r="C69" s="26"/>
      <c r="D69" s="203"/>
      <c r="E69" s="204"/>
      <c r="F69" s="8"/>
      <c r="G69" s="9"/>
      <c r="H69" s="10"/>
      <c r="I69" s="203"/>
      <c r="J69" s="204"/>
      <c r="K69" s="203"/>
      <c r="L69" s="204"/>
      <c r="M69" s="203"/>
      <c r="N69" s="204"/>
      <c r="O69" s="10"/>
      <c r="P69" s="10"/>
      <c r="Q69" s="203"/>
      <c r="R69" s="207"/>
      <c r="S69" s="82"/>
      <c r="T69" s="82"/>
      <c r="W69" s="25"/>
      <c r="X69" s="26"/>
      <c r="Y69" s="7"/>
      <c r="Z69" s="8"/>
      <c r="AA69" s="9"/>
      <c r="AB69" s="10"/>
      <c r="AC69" s="203"/>
      <c r="AD69" s="204"/>
      <c r="AE69" s="203"/>
      <c r="AF69" s="204"/>
      <c r="AG69" s="203"/>
      <c r="AH69" s="204"/>
      <c r="AI69" s="10"/>
      <c r="AJ69" s="203"/>
      <c r="AK69" s="207"/>
      <c r="AL69" s="82"/>
      <c r="AM69" s="82"/>
    </row>
    <row r="70" spans="2:39" s="2" customFormat="1" ht="12.75" customHeight="1">
      <c r="B70" s="217" t="s">
        <v>12</v>
      </c>
      <c r="C70" s="218"/>
      <c r="D70" s="108" t="s">
        <v>10</v>
      </c>
      <c r="E70" s="12">
        <f>MIN(E49:E64)</f>
        <v>5</v>
      </c>
      <c r="F70" s="108"/>
      <c r="G70" s="12">
        <f>MIN(G49:G61)</f>
        <v>1</v>
      </c>
      <c r="H70" s="13">
        <f>MIN(H49:H61)</f>
        <v>7.05</v>
      </c>
      <c r="I70" s="219">
        <f>MIN(J49:J61)</f>
        <v>2</v>
      </c>
      <c r="J70" s="220"/>
      <c r="K70" s="108" t="s">
        <v>10</v>
      </c>
      <c r="L70" s="12">
        <f>MIN(L49:L61)</f>
        <v>5</v>
      </c>
      <c r="M70" s="12" t="s">
        <v>10</v>
      </c>
      <c r="N70" s="13">
        <f>MIN(N49:N61)</f>
        <v>4.2</v>
      </c>
      <c r="O70" s="13">
        <f>MIN(O49:O61)</f>
        <v>0.09</v>
      </c>
      <c r="P70" s="13">
        <f>MIN(P49:P61)</f>
        <v>0.22</v>
      </c>
      <c r="Q70" s="108" t="s">
        <v>10</v>
      </c>
      <c r="R70" s="17">
        <f>MIN(R49:R61)</f>
        <v>0.5</v>
      </c>
      <c r="S70" s="83">
        <f>MIN(S48:S62)</f>
        <v>61</v>
      </c>
      <c r="T70" s="83">
        <f>MIN(T48:T62)</f>
        <v>66</v>
      </c>
      <c r="W70" s="217" t="s">
        <v>12</v>
      </c>
      <c r="X70" s="218"/>
      <c r="Y70" s="11">
        <f>MIN(Y47:Y61)</f>
        <v>5</v>
      </c>
      <c r="Z70" s="108"/>
      <c r="AA70" s="12">
        <f>MIN(AA47:AA61)</f>
        <v>2</v>
      </c>
      <c r="AB70" s="13">
        <f>MIN(AB47:AB61)</f>
        <v>7.2</v>
      </c>
      <c r="AC70" s="219">
        <f>MIN(AD47:AD61)</f>
        <v>410</v>
      </c>
      <c r="AD70" s="241"/>
      <c r="AE70" s="108"/>
      <c r="AF70" s="12">
        <f>MIN(AF47:AF61)</f>
        <v>5</v>
      </c>
      <c r="AG70" s="12"/>
      <c r="AH70" s="13">
        <f>MIN(AH47:AH61)</f>
        <v>6.6</v>
      </c>
      <c r="AI70" s="13">
        <f>MIN(AI47:AI61)</f>
        <v>0.09</v>
      </c>
      <c r="AJ70" s="108"/>
      <c r="AK70" s="17">
        <f>MIN(AK48:AK62)</f>
        <v>0.7</v>
      </c>
      <c r="AL70" s="17">
        <f>MIN(AL48:AL62)</f>
        <v>64</v>
      </c>
      <c r="AM70" s="17">
        <f>MIN(AM48:AM62)</f>
        <v>66</v>
      </c>
    </row>
    <row r="71" spans="2:39" s="2" customFormat="1" ht="13.5" customHeight="1">
      <c r="B71" s="25"/>
      <c r="C71" s="26"/>
      <c r="D71" s="203"/>
      <c r="E71" s="204"/>
      <c r="F71" s="8"/>
      <c r="G71" s="9"/>
      <c r="H71" s="10"/>
      <c r="I71" s="203"/>
      <c r="J71" s="204"/>
      <c r="K71" s="203"/>
      <c r="L71" s="204"/>
      <c r="M71" s="203"/>
      <c r="N71" s="204"/>
      <c r="O71" s="10"/>
      <c r="P71" s="10"/>
      <c r="Q71" s="203"/>
      <c r="R71" s="207"/>
      <c r="S71" s="82"/>
      <c r="T71" s="82"/>
      <c r="W71" s="25"/>
      <c r="X71" s="26"/>
      <c r="Y71" s="7"/>
      <c r="Z71" s="8"/>
      <c r="AA71" s="9"/>
      <c r="AB71" s="10"/>
      <c r="AC71" s="203"/>
      <c r="AD71" s="204"/>
      <c r="AE71" s="203"/>
      <c r="AF71" s="204"/>
      <c r="AG71" s="203"/>
      <c r="AH71" s="204"/>
      <c r="AI71" s="10"/>
      <c r="AJ71" s="203"/>
      <c r="AK71" s="207"/>
      <c r="AL71" s="82"/>
      <c r="AM71" s="82"/>
    </row>
    <row r="72" spans="2:39" s="2" customFormat="1" ht="12.75" customHeight="1">
      <c r="B72" s="217" t="s">
        <v>13</v>
      </c>
      <c r="C72" s="218"/>
      <c r="D72" s="221">
        <f>SUM(E49:E64)/D68</f>
        <v>5</v>
      </c>
      <c r="E72" s="222">
        <f>SUM(E49:E67)/9</f>
        <v>6.666666666666667</v>
      </c>
      <c r="F72" s="221">
        <f>SUM(G49:G61)/F68</f>
        <v>4.75</v>
      </c>
      <c r="G72" s="222"/>
      <c r="H72" s="110">
        <f>SUM(H49:H61)/H68</f>
        <v>8.031666666666668</v>
      </c>
      <c r="I72" s="221">
        <f>SUM(J49:J61)/I68</f>
        <v>47.333333333333336</v>
      </c>
      <c r="J72" s="222"/>
      <c r="K72" s="221">
        <f>SUM(L49:L61)/K68</f>
        <v>5</v>
      </c>
      <c r="L72" s="222">
        <f>SUM(L49:L67)/9</f>
        <v>6.666666666666667</v>
      </c>
      <c r="M72" s="221">
        <f>SUM(N49:N61)/M68</f>
        <v>6.566666666666666</v>
      </c>
      <c r="N72" s="222"/>
      <c r="O72" s="110">
        <f>SUM(O49:O61)/O68</f>
        <v>0.9125</v>
      </c>
      <c r="P72" s="110">
        <f>SUM(P49:P61)/P68</f>
        <v>0.35166666666666674</v>
      </c>
      <c r="Q72" s="221">
        <f>SUM(R49:R61)/Q68</f>
        <v>0.7083333333333334</v>
      </c>
      <c r="R72" s="223"/>
      <c r="S72" s="141">
        <f>SUM(S48:S62)/S68</f>
        <v>67.41666666666667</v>
      </c>
      <c r="T72" s="141">
        <f>SUM(T48:T62)/T68</f>
        <v>72.08333333333333</v>
      </c>
      <c r="W72" s="217" t="s">
        <v>13</v>
      </c>
      <c r="X72" s="218"/>
      <c r="Y72" s="109">
        <f>SUM(Y47:Y61)/Y68</f>
        <v>5</v>
      </c>
      <c r="Z72" s="221">
        <f>SUM(AA47:AA61)/Z68</f>
        <v>4.888888888888889</v>
      </c>
      <c r="AA72" s="222"/>
      <c r="AB72" s="110">
        <f>SUM(AB47:AB61)/AB68</f>
        <v>7.311111111111111</v>
      </c>
      <c r="AC72" s="221">
        <f>SUM(AD47:AD61)/AC68</f>
        <v>6123.333333333333</v>
      </c>
      <c r="AD72" s="222"/>
      <c r="AE72" s="221">
        <f>SUM(AF47:AF61)/AE68</f>
        <v>5</v>
      </c>
      <c r="AF72" s="222">
        <f>SUM(AF47:AF67)/9</f>
        <v>5</v>
      </c>
      <c r="AG72" s="221">
        <f>SUM(AH47:AH61)/AG68</f>
        <v>9.466666666666665</v>
      </c>
      <c r="AH72" s="222"/>
      <c r="AI72" s="110">
        <f>SUM(AI47:AI61)/AI68</f>
        <v>0.3633333333333334</v>
      </c>
      <c r="AJ72" s="221">
        <f>SUM(AK48:AK62)/AJ68</f>
        <v>1.388888888888889</v>
      </c>
      <c r="AK72" s="223"/>
      <c r="AL72" s="111">
        <f>SUM(AL48:AL62)/AL68</f>
        <v>68.71428571428571</v>
      </c>
      <c r="AM72" s="111">
        <f>SUM(AM48:AM62)/AM68</f>
        <v>72.14285714285714</v>
      </c>
    </row>
    <row r="73" spans="2:39" s="2" customFormat="1" ht="12.75">
      <c r="B73" s="25"/>
      <c r="C73" s="26"/>
      <c r="D73" s="203"/>
      <c r="E73" s="204"/>
      <c r="F73" s="203"/>
      <c r="G73" s="204"/>
      <c r="H73" s="10"/>
      <c r="I73" s="203"/>
      <c r="J73" s="204"/>
      <c r="K73" s="203"/>
      <c r="L73" s="204"/>
      <c r="M73" s="203"/>
      <c r="N73" s="204"/>
      <c r="O73" s="10"/>
      <c r="P73" s="10"/>
      <c r="Q73" s="203"/>
      <c r="R73" s="207"/>
      <c r="S73" s="82"/>
      <c r="T73" s="82"/>
      <c r="W73" s="25"/>
      <c r="X73" s="26"/>
      <c r="Y73" s="7"/>
      <c r="Z73" s="203"/>
      <c r="AA73" s="204"/>
      <c r="AB73" s="10"/>
      <c r="AC73" s="203"/>
      <c r="AD73" s="204"/>
      <c r="AE73" s="203"/>
      <c r="AF73" s="204"/>
      <c r="AG73" s="203"/>
      <c r="AH73" s="204"/>
      <c r="AI73" s="10"/>
      <c r="AJ73" s="203"/>
      <c r="AK73" s="207"/>
      <c r="AL73" s="82"/>
      <c r="AM73" s="82"/>
    </row>
    <row r="74" spans="2:39" s="2" customFormat="1" ht="13.5" customHeight="1" thickBot="1">
      <c r="B74" s="214" t="s">
        <v>14</v>
      </c>
      <c r="C74" s="215"/>
      <c r="D74" s="205">
        <f>MAX(E49:E64)</f>
        <v>5</v>
      </c>
      <c r="E74" s="206"/>
      <c r="F74" s="205">
        <f>MAX(G49:G61)</f>
        <v>11</v>
      </c>
      <c r="G74" s="206"/>
      <c r="H74" s="15">
        <f>MAX(H49:H61)</f>
        <v>9.02</v>
      </c>
      <c r="I74" s="205">
        <f>MAX(J49:J61)</f>
        <v>350</v>
      </c>
      <c r="J74" s="206"/>
      <c r="K74" s="205">
        <f>MAX(L49:L61)</f>
        <v>5</v>
      </c>
      <c r="L74" s="206"/>
      <c r="M74" s="205">
        <f>MAX(N49:N61)</f>
        <v>10</v>
      </c>
      <c r="N74" s="206"/>
      <c r="O74" s="15">
        <f>MAX(O49:O61)</f>
        <v>4.6</v>
      </c>
      <c r="P74" s="15">
        <f>MAX(P49:P61)</f>
        <v>0.7</v>
      </c>
      <c r="Q74" s="205">
        <f>MAX(R49:R61)</f>
        <v>1.3</v>
      </c>
      <c r="R74" s="216"/>
      <c r="S74" s="83">
        <f>MAX(S48:S62)</f>
        <v>74</v>
      </c>
      <c r="T74" s="83">
        <f>MAX(T48:T62)</f>
        <v>78</v>
      </c>
      <c r="W74" s="214" t="s">
        <v>14</v>
      </c>
      <c r="X74" s="215"/>
      <c r="Y74" s="14">
        <f>MAX(Y47:Y61)</f>
        <v>5</v>
      </c>
      <c r="Z74" s="205">
        <f>MAX(AA47:AA61)</f>
        <v>7</v>
      </c>
      <c r="AA74" s="206"/>
      <c r="AB74" s="15">
        <f>MAX(AB47:AB61)</f>
        <v>7.62</v>
      </c>
      <c r="AC74" s="205">
        <f>MAX(AD47:AD61)</f>
        <v>23000</v>
      </c>
      <c r="AD74" s="206"/>
      <c r="AE74" s="205">
        <f>MAX(AF47:AF61)</f>
        <v>5</v>
      </c>
      <c r="AF74" s="206"/>
      <c r="AG74" s="205">
        <f>MAX(AH47:AH61)</f>
        <v>13</v>
      </c>
      <c r="AH74" s="206"/>
      <c r="AI74" s="15">
        <f>MAX(AI47:AI61)</f>
        <v>1.2</v>
      </c>
      <c r="AJ74" s="112">
        <f>MAX(AK48:AK62)</f>
        <v>2.1</v>
      </c>
      <c r="AK74" s="113"/>
      <c r="AL74" s="112">
        <f>MAX(AL48:AL62)</f>
        <v>73</v>
      </c>
      <c r="AM74" s="112">
        <f>MAX(AM48:AM62)</f>
        <v>77</v>
      </c>
    </row>
    <row r="75" ht="12.75">
      <c r="Z75" s="2"/>
    </row>
    <row r="76" spans="22:26" ht="12.75">
      <c r="V76" s="6"/>
      <c r="Z76" s="2"/>
    </row>
    <row r="77" spans="22:26" ht="12.75">
      <c r="V77" s="6"/>
      <c r="Z77" s="2"/>
    </row>
    <row r="78" ht="12.75">
      <c r="V78" s="6"/>
    </row>
    <row r="79" spans="26:39" ht="29.25" customHeight="1">
      <c r="Z79" s="2"/>
      <c r="AJ79"/>
      <c r="AK79"/>
      <c r="AL79"/>
      <c r="AM79"/>
    </row>
    <row r="80" spans="1:39" ht="13.5" hidden="1" thickBot="1">
      <c r="A80" s="21" t="s">
        <v>15</v>
      </c>
      <c r="C80" s="39">
        <v>0</v>
      </c>
      <c r="Z80" s="2"/>
      <c r="AJ80"/>
      <c r="AK80"/>
      <c r="AL80"/>
      <c r="AM80"/>
    </row>
    <row r="81" spans="1:39" ht="13.5" hidden="1" thickBot="1">
      <c r="A81" s="21" t="s">
        <v>16</v>
      </c>
      <c r="D81" s="130">
        <f>$X$37*D33</f>
        <v>0</v>
      </c>
      <c r="E81" s="137"/>
      <c r="F81" s="251">
        <f>$X$37*F33</f>
        <v>0</v>
      </c>
      <c r="G81" s="252"/>
      <c r="H81" s="130">
        <f>$X$37*H33</f>
        <v>0</v>
      </c>
      <c r="I81" s="251">
        <f>$X$37*I33</f>
        <v>0</v>
      </c>
      <c r="J81" s="252"/>
      <c r="K81" s="251">
        <f>$X$37*K33</f>
        <v>0</v>
      </c>
      <c r="L81" s="252"/>
      <c r="M81" s="251">
        <f>$X$37*M33</f>
        <v>0</v>
      </c>
      <c r="N81" s="252"/>
      <c r="O81" s="130">
        <f>$X$37*O33</f>
        <v>0</v>
      </c>
      <c r="P81" s="130">
        <f>$X$37*P33</f>
        <v>0</v>
      </c>
      <c r="Q81" s="251">
        <f>$X$37*Q33</f>
        <v>0</v>
      </c>
      <c r="R81" s="252"/>
      <c r="S81" s="143"/>
      <c r="T81" s="143"/>
      <c r="Z81" s="2"/>
      <c r="AJ81"/>
      <c r="AK81"/>
      <c r="AL81"/>
      <c r="AM81"/>
    </row>
  </sheetData>
  <mergeCells count="224">
    <mergeCell ref="F81:G81"/>
    <mergeCell ref="I81:J81"/>
    <mergeCell ref="K81:L81"/>
    <mergeCell ref="M81:N81"/>
    <mergeCell ref="Q81:R81"/>
    <mergeCell ref="AG73:AH73"/>
    <mergeCell ref="AJ73:AK73"/>
    <mergeCell ref="B74:C74"/>
    <mergeCell ref="D74:E74"/>
    <mergeCell ref="F74:G74"/>
    <mergeCell ref="I74:J74"/>
    <mergeCell ref="K74:L74"/>
    <mergeCell ref="M74:N74"/>
    <mergeCell ref="Q74:R74"/>
    <mergeCell ref="W74:X74"/>
    <mergeCell ref="Z74:AA74"/>
    <mergeCell ref="AC74:AD74"/>
    <mergeCell ref="AE74:AF74"/>
    <mergeCell ref="AG74:AH74"/>
    <mergeCell ref="D73:E73"/>
    <mergeCell ref="F73:G73"/>
    <mergeCell ref="I73:J73"/>
    <mergeCell ref="K73:L73"/>
    <mergeCell ref="M73:N73"/>
    <mergeCell ref="Q73:R73"/>
    <mergeCell ref="Z73:AA73"/>
    <mergeCell ref="AC73:AD73"/>
    <mergeCell ref="AE73:AF73"/>
    <mergeCell ref="AE71:AF71"/>
    <mergeCell ref="AG71:AH71"/>
    <mergeCell ref="AJ71:AK71"/>
    <mergeCell ref="B72:C72"/>
    <mergeCell ref="D72:E72"/>
    <mergeCell ref="F72:G72"/>
    <mergeCell ref="I72:J72"/>
    <mergeCell ref="K72:L72"/>
    <mergeCell ref="M72:N72"/>
    <mergeCell ref="AJ72:AK72"/>
    <mergeCell ref="Q72:R72"/>
    <mergeCell ref="W72:X72"/>
    <mergeCell ref="Z72:AA72"/>
    <mergeCell ref="AC72:AD72"/>
    <mergeCell ref="AE72:AF72"/>
    <mergeCell ref="AG72:AH72"/>
    <mergeCell ref="B70:C70"/>
    <mergeCell ref="I70:J70"/>
    <mergeCell ref="W70:X70"/>
    <mergeCell ref="AC70:AD70"/>
    <mergeCell ref="D71:E71"/>
    <mergeCell ref="I71:J71"/>
    <mergeCell ref="K71:L71"/>
    <mergeCell ref="M71:N71"/>
    <mergeCell ref="Q71:R71"/>
    <mergeCell ref="AC71:AD71"/>
    <mergeCell ref="AG68:AH68"/>
    <mergeCell ref="AJ68:AK68"/>
    <mergeCell ref="D69:E69"/>
    <mergeCell ref="I69:J69"/>
    <mergeCell ref="K69:L69"/>
    <mergeCell ref="M69:N69"/>
    <mergeCell ref="Q69:R69"/>
    <mergeCell ref="AC69:AD69"/>
    <mergeCell ref="AE69:AF69"/>
    <mergeCell ref="AG69:AH69"/>
    <mergeCell ref="M68:N68"/>
    <mergeCell ref="Q68:R68"/>
    <mergeCell ref="W68:X68"/>
    <mergeCell ref="Z68:AA68"/>
    <mergeCell ref="AC68:AD68"/>
    <mergeCell ref="AE68:AF68"/>
    <mergeCell ref="AJ69:AK69"/>
    <mergeCell ref="F67:G67"/>
    <mergeCell ref="I67:J67"/>
    <mergeCell ref="K67:L67"/>
    <mergeCell ref="M67:N67"/>
    <mergeCell ref="Q67:R67"/>
    <mergeCell ref="B68:C68"/>
    <mergeCell ref="D68:E68"/>
    <mergeCell ref="F68:G68"/>
    <mergeCell ref="I68:J68"/>
    <mergeCell ref="K68:L68"/>
    <mergeCell ref="Z46:AA46"/>
    <mergeCell ref="AC46:AD46"/>
    <mergeCell ref="AE46:AF46"/>
    <mergeCell ref="AG46:AH46"/>
    <mergeCell ref="AJ46:AK46"/>
    <mergeCell ref="B47:B48"/>
    <mergeCell ref="C47:C48"/>
    <mergeCell ref="D47:R47"/>
    <mergeCell ref="Y47:AK47"/>
    <mergeCell ref="D48:R48"/>
    <mergeCell ref="D46:E46"/>
    <mergeCell ref="F46:G46"/>
    <mergeCell ref="I46:J46"/>
    <mergeCell ref="K46:L46"/>
    <mergeCell ref="M46:N46"/>
    <mergeCell ref="Q46:R46"/>
    <mergeCell ref="O39:P39"/>
    <mergeCell ref="H41:I41"/>
    <mergeCell ref="H42:I42"/>
    <mergeCell ref="H43:I43"/>
    <mergeCell ref="H44:I44"/>
    <mergeCell ref="X45:AH45"/>
    <mergeCell ref="AG35:AH35"/>
    <mergeCell ref="AK35:AL35"/>
    <mergeCell ref="Z38:AA38"/>
    <mergeCell ref="AC38:AD38"/>
    <mergeCell ref="AE38:AF38"/>
    <mergeCell ref="AG38:AH38"/>
    <mergeCell ref="AK38:AL38"/>
    <mergeCell ref="M35:N35"/>
    <mergeCell ref="Q35:R35"/>
    <mergeCell ref="W35:X35"/>
    <mergeCell ref="Z35:AA35"/>
    <mergeCell ref="AC35:AD35"/>
    <mergeCell ref="AE35:AF35"/>
    <mergeCell ref="Z34:AA34"/>
    <mergeCell ref="AC34:AD34"/>
    <mergeCell ref="AE34:AF34"/>
    <mergeCell ref="AG34:AH34"/>
    <mergeCell ref="AK34:AL34"/>
    <mergeCell ref="B35:C35"/>
    <mergeCell ref="D35:E35"/>
    <mergeCell ref="F35:G35"/>
    <mergeCell ref="I35:J35"/>
    <mergeCell ref="K35:L35"/>
    <mergeCell ref="D34:E34"/>
    <mergeCell ref="F34:G34"/>
    <mergeCell ref="I34:J34"/>
    <mergeCell ref="K34:L34"/>
    <mergeCell ref="M34:N34"/>
    <mergeCell ref="Q34:R34"/>
    <mergeCell ref="W33:X33"/>
    <mergeCell ref="Z33:AA33"/>
    <mergeCell ref="AC33:AD33"/>
    <mergeCell ref="AE33:AF33"/>
    <mergeCell ref="AG33:AH33"/>
    <mergeCell ref="AK33:AL33"/>
    <mergeCell ref="AE32:AF32"/>
    <mergeCell ref="AG32:AH32"/>
    <mergeCell ref="AK32:AL32"/>
    <mergeCell ref="B33:C33"/>
    <mergeCell ref="D33:E33"/>
    <mergeCell ref="F33:G33"/>
    <mergeCell ref="I33:J33"/>
    <mergeCell ref="K33:L33"/>
    <mergeCell ref="M33:N33"/>
    <mergeCell ref="Q33:R33"/>
    <mergeCell ref="B31:C31"/>
    <mergeCell ref="I31:J31"/>
    <mergeCell ref="W31:X31"/>
    <mergeCell ref="AC31:AD31"/>
    <mergeCell ref="D32:E32"/>
    <mergeCell ref="I32:J32"/>
    <mergeCell ref="K32:L32"/>
    <mergeCell ref="M32:N32"/>
    <mergeCell ref="Q32:R32"/>
    <mergeCell ref="AC32:AD32"/>
    <mergeCell ref="AK29:AL29"/>
    <mergeCell ref="D30:E30"/>
    <mergeCell ref="I30:J30"/>
    <mergeCell ref="K30:L30"/>
    <mergeCell ref="M30:N30"/>
    <mergeCell ref="Q30:R30"/>
    <mergeCell ref="AC30:AD30"/>
    <mergeCell ref="AE30:AF30"/>
    <mergeCell ref="AG30:AH30"/>
    <mergeCell ref="AK30:AL30"/>
    <mergeCell ref="Q29:R29"/>
    <mergeCell ref="W29:X29"/>
    <mergeCell ref="Z29:AA29"/>
    <mergeCell ref="AC29:AD29"/>
    <mergeCell ref="AE29:AF29"/>
    <mergeCell ref="AG29:AH29"/>
    <mergeCell ref="AC28:AD28"/>
    <mergeCell ref="AE28:AF28"/>
    <mergeCell ref="AG28:AH28"/>
    <mergeCell ref="AK28:AL28"/>
    <mergeCell ref="B29:C29"/>
    <mergeCell ref="D29:E29"/>
    <mergeCell ref="F29:G29"/>
    <mergeCell ref="I29:J29"/>
    <mergeCell ref="K29:L29"/>
    <mergeCell ref="M29:N29"/>
    <mergeCell ref="F28:G28"/>
    <mergeCell ref="I28:J28"/>
    <mergeCell ref="K28:L28"/>
    <mergeCell ref="M28:N28"/>
    <mergeCell ref="Q28:R28"/>
    <mergeCell ref="Z28:AA28"/>
    <mergeCell ref="I10:J10"/>
    <mergeCell ref="K10:L10"/>
    <mergeCell ref="M10:N10"/>
    <mergeCell ref="Q10:R10"/>
    <mergeCell ref="Y10:AL10"/>
    <mergeCell ref="Z8:AA8"/>
    <mergeCell ref="AC8:AD8"/>
    <mergeCell ref="AE8:AF8"/>
    <mergeCell ref="AG8:AH8"/>
    <mergeCell ref="AK8:AL8"/>
    <mergeCell ref="O1:P1"/>
    <mergeCell ref="AI1:AJ1"/>
    <mergeCell ref="H3:I3"/>
    <mergeCell ref="AB3:AC3"/>
    <mergeCell ref="H4:I4"/>
    <mergeCell ref="AB4:AC4"/>
    <mergeCell ref="B9:B10"/>
    <mergeCell ref="C9:C10"/>
    <mergeCell ref="D9:R9"/>
    <mergeCell ref="W9:W10"/>
    <mergeCell ref="X9:X10"/>
    <mergeCell ref="AB5:AC5"/>
    <mergeCell ref="H6:I6"/>
    <mergeCell ref="AB6:AC6"/>
    <mergeCell ref="B7:C7"/>
    <mergeCell ref="D8:E8"/>
    <mergeCell ref="F8:G8"/>
    <mergeCell ref="I8:J8"/>
    <mergeCell ref="K8:L8"/>
    <mergeCell ref="M8:N8"/>
    <mergeCell ref="Q8:R8"/>
    <mergeCell ref="Y9:AL9"/>
    <mergeCell ref="D10:E10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6" r:id="rId2"/>
  <headerFooter>
    <oddHeader>&amp;LLicence Number 1648&amp;C3502 Hobby's Yards Rd, Blayney</oddHeader>
  </headerFooter>
  <colBreaks count="2" manualBreakCount="2">
    <brk id="18" max="16383" man="1"/>
    <brk id="21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81"/>
  <sheetViews>
    <sheetView zoomScale="85" zoomScaleNormal="85" workbookViewId="0" topLeftCell="A1"/>
  </sheetViews>
  <sheetFormatPr defaultColWidth="9.140625" defaultRowHeight="12.75"/>
  <cols>
    <col min="1" max="1" width="2.7109375" style="2" customWidth="1"/>
    <col min="2" max="3" width="13.00390625" style="2" customWidth="1"/>
    <col min="4" max="5" width="6.57421875" style="2" customWidth="1"/>
    <col min="6" max="6" width="5.7109375" style="6" customWidth="1"/>
    <col min="7" max="7" width="5.7109375" style="2" customWidth="1"/>
    <col min="8" max="8" width="8.7109375" style="2" customWidth="1"/>
    <col min="9" max="14" width="5.7109375" style="2" customWidth="1"/>
    <col min="15" max="15" width="14.140625" style="2" customWidth="1"/>
    <col min="16" max="16" width="12.28125" style="2" customWidth="1"/>
    <col min="17" max="17" width="6.57421875" style="2" customWidth="1"/>
    <col min="18" max="18" width="6.8515625" style="2" customWidth="1"/>
    <col min="19" max="20" width="5.7109375" style="2" customWidth="1"/>
    <col min="21" max="22" width="2.7109375" style="2" customWidth="1"/>
    <col min="23" max="24" width="13.00390625" style="2" customWidth="1"/>
    <col min="25" max="25" width="12.140625" style="2" customWidth="1"/>
    <col min="26" max="26" width="5.7109375" style="6" customWidth="1"/>
    <col min="27" max="27" width="5.7109375" style="2" customWidth="1"/>
    <col min="28" max="28" width="8.7109375" style="2" customWidth="1"/>
    <col min="29" max="29" width="5.7109375" style="2" customWidth="1"/>
    <col min="30" max="30" width="6.28125" style="2" customWidth="1"/>
    <col min="31" max="34" width="5.7109375" style="2" customWidth="1"/>
    <col min="35" max="35" width="14.140625" style="2" customWidth="1"/>
    <col min="36" max="36" width="10.7109375" style="2" customWidth="1"/>
    <col min="37" max="38" width="5.7109375" style="2" customWidth="1"/>
    <col min="39" max="39" width="6.7109375" style="2" customWidth="1"/>
  </cols>
  <sheetData>
    <row r="1" spans="4:38" ht="51.75" customHeight="1">
      <c r="D1" s="18" t="s">
        <v>17</v>
      </c>
      <c r="E1" s="18"/>
      <c r="F1" s="5"/>
      <c r="O1" s="245" t="s">
        <v>18</v>
      </c>
      <c r="P1" s="245"/>
      <c r="Q1" s="19"/>
      <c r="R1" s="23"/>
      <c r="S1" s="23"/>
      <c r="T1" s="23"/>
      <c r="Y1" s="18" t="s">
        <v>17</v>
      </c>
      <c r="Z1" s="5"/>
      <c r="AI1" s="245" t="s">
        <v>18</v>
      </c>
      <c r="AJ1" s="245"/>
      <c r="AK1" s="58"/>
      <c r="AL1" s="23"/>
    </row>
    <row r="2" spans="4:38" ht="16.5" thickBot="1">
      <c r="D2" s="18" t="s">
        <v>0</v>
      </c>
      <c r="E2" s="18"/>
      <c r="F2" s="5"/>
      <c r="O2" s="19"/>
      <c r="P2" s="19"/>
      <c r="Q2" s="19"/>
      <c r="R2" s="23"/>
      <c r="S2" s="23"/>
      <c r="T2" s="23"/>
      <c r="Y2" s="18" t="s">
        <v>0</v>
      </c>
      <c r="Z2" s="5"/>
      <c r="AI2" s="58"/>
      <c r="AJ2" s="58"/>
      <c r="AK2" s="58"/>
      <c r="AL2" s="23"/>
    </row>
    <row r="3" spans="4:31" ht="16.5" thickBot="1">
      <c r="D3" s="18" t="s">
        <v>1</v>
      </c>
      <c r="E3" s="18"/>
      <c r="F3" s="5"/>
      <c r="H3" s="239">
        <v>1</v>
      </c>
      <c r="I3" s="240"/>
      <c r="K3" s="45"/>
      <c r="Y3" s="18" t="s">
        <v>1</v>
      </c>
      <c r="Z3" s="5"/>
      <c r="AB3" s="239">
        <v>3</v>
      </c>
      <c r="AC3" s="240"/>
      <c r="AE3" s="45"/>
    </row>
    <row r="4" spans="2:29" ht="16.5" thickBot="1">
      <c r="B4"/>
      <c r="D4" s="18" t="s">
        <v>2</v>
      </c>
      <c r="E4" s="18"/>
      <c r="F4" s="5"/>
      <c r="H4" s="239" t="s">
        <v>42</v>
      </c>
      <c r="I4" s="240"/>
      <c r="W4"/>
      <c r="Y4" s="18" t="s">
        <v>2</v>
      </c>
      <c r="Z4" s="5"/>
      <c r="AB4" s="239" t="s">
        <v>42</v>
      </c>
      <c r="AC4" s="240"/>
    </row>
    <row r="5" spans="4:29" ht="16.5" thickBot="1">
      <c r="D5" s="18" t="s">
        <v>19</v>
      </c>
      <c r="E5" s="18"/>
      <c r="F5" s="5"/>
      <c r="H5" s="62" t="s">
        <v>43</v>
      </c>
      <c r="I5" s="63"/>
      <c r="Y5" s="18" t="s">
        <v>19</v>
      </c>
      <c r="Z5" s="5"/>
      <c r="AB5" s="239" t="s">
        <v>20</v>
      </c>
      <c r="AC5" s="240"/>
    </row>
    <row r="6" spans="4:29" ht="16.5" thickBot="1">
      <c r="D6" s="18" t="s">
        <v>21</v>
      </c>
      <c r="E6" s="18"/>
      <c r="F6" s="5"/>
      <c r="H6" s="210"/>
      <c r="I6" s="211"/>
      <c r="Y6" s="18" t="s">
        <v>21</v>
      </c>
      <c r="Z6" s="5"/>
      <c r="AB6" s="210"/>
      <c r="AC6" s="211"/>
    </row>
    <row r="7" spans="2:24" ht="29.25" customHeight="1" thickBot="1">
      <c r="B7" s="244"/>
      <c r="C7" s="244"/>
      <c r="X7" s="6"/>
    </row>
    <row r="8" spans="1:38" ht="68.25" customHeight="1" thickBot="1">
      <c r="A8" s="1"/>
      <c r="B8" s="24" t="s">
        <v>22</v>
      </c>
      <c r="C8" s="67" t="s">
        <v>35</v>
      </c>
      <c r="D8" s="237" t="s">
        <v>34</v>
      </c>
      <c r="E8" s="213"/>
      <c r="F8" s="212" t="s">
        <v>3</v>
      </c>
      <c r="G8" s="213"/>
      <c r="H8" s="4" t="s">
        <v>4</v>
      </c>
      <c r="I8" s="212" t="s">
        <v>5</v>
      </c>
      <c r="J8" s="213"/>
      <c r="K8" s="212" t="s">
        <v>6</v>
      </c>
      <c r="L8" s="213"/>
      <c r="M8" s="212" t="s">
        <v>7</v>
      </c>
      <c r="N8" s="213"/>
      <c r="O8" s="3" t="s">
        <v>8</v>
      </c>
      <c r="P8" s="3" t="s">
        <v>27</v>
      </c>
      <c r="Q8" s="212" t="s">
        <v>9</v>
      </c>
      <c r="R8" s="226"/>
      <c r="S8" s="80" t="s">
        <v>37</v>
      </c>
      <c r="T8" s="80" t="s">
        <v>38</v>
      </c>
      <c r="W8" s="24" t="s">
        <v>22</v>
      </c>
      <c r="X8" s="67" t="s">
        <v>35</v>
      </c>
      <c r="Y8" s="22" t="s">
        <v>34</v>
      </c>
      <c r="Z8" s="212" t="s">
        <v>3</v>
      </c>
      <c r="AA8" s="213"/>
      <c r="AB8" s="4" t="s">
        <v>4</v>
      </c>
      <c r="AC8" s="212" t="s">
        <v>5</v>
      </c>
      <c r="AD8" s="213"/>
      <c r="AE8" s="212" t="s">
        <v>6</v>
      </c>
      <c r="AF8" s="213"/>
      <c r="AG8" s="212" t="s">
        <v>7</v>
      </c>
      <c r="AH8" s="213"/>
      <c r="AI8" s="3" t="s">
        <v>8</v>
      </c>
      <c r="AJ8" s="3" t="s">
        <v>27</v>
      </c>
      <c r="AK8" s="212" t="s">
        <v>9</v>
      </c>
      <c r="AL8" s="226"/>
    </row>
    <row r="9" spans="1:38" ht="12.75">
      <c r="A9" s="1"/>
      <c r="B9" s="227"/>
      <c r="C9" s="227"/>
      <c r="D9" s="229" t="s">
        <v>29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42"/>
      <c r="S9" s="80"/>
      <c r="T9" s="80"/>
      <c r="W9" s="227"/>
      <c r="X9" s="227"/>
      <c r="Y9" s="229" t="s">
        <v>24</v>
      </c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42"/>
    </row>
    <row r="10" spans="1:38" ht="13.5" thickBot="1">
      <c r="A10" s="1"/>
      <c r="B10" s="228"/>
      <c r="C10" s="228"/>
      <c r="D10" s="233">
        <v>30</v>
      </c>
      <c r="E10" s="234"/>
      <c r="F10" s="234">
        <v>30</v>
      </c>
      <c r="G10" s="234"/>
      <c r="H10" s="71" t="s">
        <v>30</v>
      </c>
      <c r="I10" s="234">
        <v>600</v>
      </c>
      <c r="J10" s="234"/>
      <c r="K10" s="234">
        <v>10</v>
      </c>
      <c r="L10" s="234"/>
      <c r="M10" s="234">
        <v>15</v>
      </c>
      <c r="N10" s="234"/>
      <c r="O10" s="71">
        <v>1</v>
      </c>
      <c r="P10" s="71" t="s">
        <v>31</v>
      </c>
      <c r="Q10" s="234">
        <v>2</v>
      </c>
      <c r="R10" s="243"/>
      <c r="S10" s="81"/>
      <c r="T10" s="81"/>
      <c r="W10" s="228"/>
      <c r="X10" s="228"/>
      <c r="Y10" s="233" t="s">
        <v>25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43"/>
    </row>
    <row r="11" spans="2:38" ht="12.75">
      <c r="B11" s="29">
        <v>44306</v>
      </c>
      <c r="C11" s="76">
        <v>44320</v>
      </c>
      <c r="D11" s="173" t="s">
        <v>10</v>
      </c>
      <c r="E11" s="85">
        <v>5</v>
      </c>
      <c r="F11" s="72"/>
      <c r="G11" s="85">
        <v>1</v>
      </c>
      <c r="H11" s="86">
        <v>7.07</v>
      </c>
      <c r="I11" s="72"/>
      <c r="J11" s="85">
        <v>7</v>
      </c>
      <c r="K11" s="176" t="s">
        <v>10</v>
      </c>
      <c r="L11" s="85">
        <v>5</v>
      </c>
      <c r="M11" s="73"/>
      <c r="N11" s="85">
        <v>3.4</v>
      </c>
      <c r="O11" s="86">
        <v>0.14</v>
      </c>
      <c r="P11" s="86">
        <v>1.7</v>
      </c>
      <c r="Q11" s="176" t="s">
        <v>10</v>
      </c>
      <c r="R11" s="87">
        <v>0.5</v>
      </c>
      <c r="S11" s="114"/>
      <c r="T11" s="114"/>
      <c r="W11" s="29"/>
      <c r="X11" s="30"/>
      <c r="Y11" s="75"/>
      <c r="Z11" s="40"/>
      <c r="AA11" s="94"/>
      <c r="AB11" s="59"/>
      <c r="AC11" s="40"/>
      <c r="AD11" s="94"/>
      <c r="AE11" s="40"/>
      <c r="AF11" s="94"/>
      <c r="AG11" s="77"/>
      <c r="AH11" s="94"/>
      <c r="AI11" s="59"/>
      <c r="AJ11" s="59"/>
      <c r="AK11" s="41"/>
      <c r="AL11" s="95"/>
    </row>
    <row r="12" spans="2:38" ht="12.75">
      <c r="B12" s="31">
        <v>44329</v>
      </c>
      <c r="C12" s="31">
        <v>44330</v>
      </c>
      <c r="D12" s="173" t="s">
        <v>10</v>
      </c>
      <c r="E12" s="85">
        <v>5</v>
      </c>
      <c r="F12" s="43"/>
      <c r="G12" s="70">
        <v>1</v>
      </c>
      <c r="H12" s="60">
        <v>6.97</v>
      </c>
      <c r="I12" s="43"/>
      <c r="J12" s="70">
        <v>62</v>
      </c>
      <c r="K12" s="177" t="s">
        <v>10</v>
      </c>
      <c r="L12" s="70">
        <v>5</v>
      </c>
      <c r="M12" s="57"/>
      <c r="N12" s="70">
        <v>3.2</v>
      </c>
      <c r="O12" s="60">
        <v>0.28</v>
      </c>
      <c r="P12" s="60">
        <v>0.2</v>
      </c>
      <c r="Q12" s="177" t="s">
        <v>10</v>
      </c>
      <c r="R12" s="89">
        <v>0.5</v>
      </c>
      <c r="S12" s="114"/>
      <c r="T12" s="114"/>
      <c r="W12" s="31"/>
      <c r="X12" s="32"/>
      <c r="Y12" s="65"/>
      <c r="Z12" s="43"/>
      <c r="AA12" s="70"/>
      <c r="AB12" s="60"/>
      <c r="AC12" s="43"/>
      <c r="AD12" s="70"/>
      <c r="AE12" s="43"/>
      <c r="AF12" s="70"/>
      <c r="AG12" s="57"/>
      <c r="AH12" s="70"/>
      <c r="AI12" s="60"/>
      <c r="AJ12" s="60"/>
      <c r="AK12" s="43"/>
      <c r="AL12" s="89"/>
    </row>
    <row r="13" spans="2:38" ht="12.75">
      <c r="B13" s="27">
        <v>44363</v>
      </c>
      <c r="C13" s="27">
        <v>44378</v>
      </c>
      <c r="D13" s="174" t="s">
        <v>10</v>
      </c>
      <c r="E13" s="70">
        <v>5</v>
      </c>
      <c r="F13" s="36"/>
      <c r="G13" s="90">
        <v>1</v>
      </c>
      <c r="H13" s="42">
        <v>6.88</v>
      </c>
      <c r="I13" s="36"/>
      <c r="J13" s="90">
        <v>6</v>
      </c>
      <c r="K13" s="178" t="s">
        <v>10</v>
      </c>
      <c r="L13" s="90">
        <v>5</v>
      </c>
      <c r="M13" s="38"/>
      <c r="N13" s="90">
        <v>2.2</v>
      </c>
      <c r="O13" s="42">
        <v>0.54</v>
      </c>
      <c r="P13" s="42">
        <v>0.2</v>
      </c>
      <c r="Q13" s="179" t="s">
        <v>10</v>
      </c>
      <c r="R13" s="92">
        <v>0.5</v>
      </c>
      <c r="S13" s="114"/>
      <c r="T13" s="114"/>
      <c r="W13" s="31"/>
      <c r="X13" s="32"/>
      <c r="Y13" s="65"/>
      <c r="Z13" s="43"/>
      <c r="AA13" s="70"/>
      <c r="AB13" s="60"/>
      <c r="AC13" s="43"/>
      <c r="AD13" s="70"/>
      <c r="AE13" s="43"/>
      <c r="AF13" s="70"/>
      <c r="AG13" s="57"/>
      <c r="AH13" s="70"/>
      <c r="AI13" s="60"/>
      <c r="AJ13" s="60"/>
      <c r="AK13" s="43"/>
      <c r="AL13" s="89"/>
    </row>
    <row r="14" spans="2:38" ht="12.75">
      <c r="B14" s="29">
        <v>44404</v>
      </c>
      <c r="C14" s="29">
        <v>44414</v>
      </c>
      <c r="D14" s="174" t="s">
        <v>10</v>
      </c>
      <c r="E14" s="70">
        <v>5</v>
      </c>
      <c r="F14" s="36"/>
      <c r="G14" s="90">
        <v>1</v>
      </c>
      <c r="H14" s="42">
        <v>7.12</v>
      </c>
      <c r="I14" s="36"/>
      <c r="J14" s="90">
        <v>4</v>
      </c>
      <c r="K14" s="179" t="s">
        <v>10</v>
      </c>
      <c r="L14" s="91">
        <v>5</v>
      </c>
      <c r="M14" s="38"/>
      <c r="N14" s="90">
        <v>3.1</v>
      </c>
      <c r="O14" s="42">
        <v>0.14</v>
      </c>
      <c r="P14" s="42">
        <v>0.2</v>
      </c>
      <c r="Q14" s="36"/>
      <c r="R14" s="93">
        <v>2.3</v>
      </c>
      <c r="S14" s="114"/>
      <c r="T14" s="114"/>
      <c r="W14" s="29"/>
      <c r="X14" s="30"/>
      <c r="Y14" s="64"/>
      <c r="Z14" s="36"/>
      <c r="AA14" s="90"/>
      <c r="AB14" s="42"/>
      <c r="AC14" s="36"/>
      <c r="AD14" s="90"/>
      <c r="AE14" s="37"/>
      <c r="AF14" s="91"/>
      <c r="AG14" s="38"/>
      <c r="AH14" s="90"/>
      <c r="AI14" s="42"/>
      <c r="AJ14" s="42"/>
      <c r="AK14" s="36"/>
      <c r="AL14" s="93"/>
    </row>
    <row r="15" spans="2:38" ht="12.75">
      <c r="B15" s="29">
        <v>44433</v>
      </c>
      <c r="C15" s="29">
        <v>44449</v>
      </c>
      <c r="D15" s="175" t="s">
        <v>10</v>
      </c>
      <c r="E15" s="94">
        <v>5</v>
      </c>
      <c r="F15" s="40"/>
      <c r="G15" s="94">
        <v>21</v>
      </c>
      <c r="H15" s="59">
        <v>7.16</v>
      </c>
      <c r="I15" s="40"/>
      <c r="J15" s="94">
        <v>1000</v>
      </c>
      <c r="K15" s="180" t="s">
        <v>10</v>
      </c>
      <c r="L15" s="94">
        <v>5</v>
      </c>
      <c r="M15" s="77"/>
      <c r="N15" s="94">
        <v>5.8</v>
      </c>
      <c r="O15" s="59">
        <v>0.34</v>
      </c>
      <c r="P15" s="59">
        <v>0.6</v>
      </c>
      <c r="Q15" s="181" t="s">
        <v>10</v>
      </c>
      <c r="R15" s="95">
        <v>0.5</v>
      </c>
      <c r="S15" s="114"/>
      <c r="T15" s="114"/>
      <c r="W15" s="29"/>
      <c r="X15" s="30"/>
      <c r="Y15" s="75"/>
      <c r="Z15" s="40"/>
      <c r="AA15" s="94"/>
      <c r="AB15" s="59"/>
      <c r="AC15" s="40"/>
      <c r="AD15" s="94"/>
      <c r="AE15" s="40"/>
      <c r="AF15" s="94"/>
      <c r="AG15" s="77"/>
      <c r="AH15" s="94"/>
      <c r="AI15" s="59"/>
      <c r="AJ15" s="59"/>
      <c r="AK15" s="41"/>
      <c r="AL15" s="95"/>
    </row>
    <row r="16" spans="2:38" ht="12.75">
      <c r="B16" s="27">
        <v>44455</v>
      </c>
      <c r="C16" s="27">
        <v>44468</v>
      </c>
      <c r="D16" s="174" t="s">
        <v>10</v>
      </c>
      <c r="E16" s="94">
        <v>5</v>
      </c>
      <c r="F16" s="40"/>
      <c r="G16" s="94">
        <v>1</v>
      </c>
      <c r="H16" s="59">
        <v>7.25</v>
      </c>
      <c r="I16" s="40"/>
      <c r="J16" s="94">
        <v>10</v>
      </c>
      <c r="K16" s="180" t="s">
        <v>10</v>
      </c>
      <c r="L16" s="94">
        <v>5</v>
      </c>
      <c r="M16" s="77"/>
      <c r="N16" s="94">
        <v>4.7</v>
      </c>
      <c r="O16" s="59">
        <v>0.3</v>
      </c>
      <c r="P16" s="59">
        <v>0.1</v>
      </c>
      <c r="Q16" s="181" t="s">
        <v>10</v>
      </c>
      <c r="R16" s="95">
        <v>0.5</v>
      </c>
      <c r="S16" s="114"/>
      <c r="T16" s="114"/>
      <c r="W16" s="27"/>
      <c r="X16" s="28"/>
      <c r="Y16" s="65"/>
      <c r="Z16" s="43"/>
      <c r="AA16" s="70"/>
      <c r="AB16" s="60"/>
      <c r="AC16" s="43"/>
      <c r="AD16" s="70"/>
      <c r="AE16" s="43"/>
      <c r="AF16" s="70"/>
      <c r="AG16" s="57"/>
      <c r="AH16" s="70"/>
      <c r="AI16" s="60"/>
      <c r="AJ16" s="60"/>
      <c r="AK16" s="43"/>
      <c r="AL16" s="89"/>
    </row>
    <row r="17" spans="2:38" ht="12.75">
      <c r="B17" s="31"/>
      <c r="C17" s="31"/>
      <c r="D17" s="57"/>
      <c r="E17" s="70"/>
      <c r="F17" s="43"/>
      <c r="G17" s="70"/>
      <c r="H17" s="42"/>
      <c r="I17" s="43"/>
      <c r="J17" s="70"/>
      <c r="K17" s="43"/>
      <c r="L17" s="70"/>
      <c r="M17" s="57"/>
      <c r="N17" s="70"/>
      <c r="O17" s="60"/>
      <c r="P17" s="60"/>
      <c r="Q17" s="43"/>
      <c r="R17" s="89"/>
      <c r="S17" s="114"/>
      <c r="T17" s="114"/>
      <c r="W17" s="31"/>
      <c r="X17" s="32"/>
      <c r="Y17" s="65"/>
      <c r="Z17" s="43"/>
      <c r="AA17" s="70"/>
      <c r="AB17" s="60"/>
      <c r="AC17" s="43"/>
      <c r="AD17" s="70"/>
      <c r="AE17" s="43"/>
      <c r="AF17" s="70"/>
      <c r="AG17" s="57"/>
      <c r="AH17" s="70"/>
      <c r="AI17" s="60"/>
      <c r="AJ17" s="60"/>
      <c r="AK17" s="43"/>
      <c r="AL17" s="89"/>
    </row>
    <row r="18" spans="2:38" ht="12.75">
      <c r="B18" s="33"/>
      <c r="C18" s="33"/>
      <c r="D18" s="98"/>
      <c r="E18" s="97"/>
      <c r="F18" s="46"/>
      <c r="G18" s="97"/>
      <c r="H18" s="42"/>
      <c r="I18" s="46"/>
      <c r="J18" s="97"/>
      <c r="K18" s="46"/>
      <c r="L18" s="97"/>
      <c r="M18" s="98"/>
      <c r="N18" s="97"/>
      <c r="O18" s="61"/>
      <c r="P18" s="61"/>
      <c r="Q18" s="46"/>
      <c r="R18" s="99"/>
      <c r="S18" s="114"/>
      <c r="T18" s="114"/>
      <c r="W18" s="33"/>
      <c r="X18" s="34"/>
      <c r="Y18" s="96"/>
      <c r="Z18" s="46"/>
      <c r="AA18" s="97"/>
      <c r="AB18" s="61"/>
      <c r="AC18" s="46"/>
      <c r="AD18" s="97"/>
      <c r="AE18" s="46"/>
      <c r="AF18" s="97"/>
      <c r="AG18" s="98"/>
      <c r="AH18" s="97"/>
      <c r="AI18" s="61"/>
      <c r="AJ18" s="61"/>
      <c r="AK18" s="46"/>
      <c r="AL18" s="99"/>
    </row>
    <row r="19" spans="2:38" ht="12.75">
      <c r="B19" s="31"/>
      <c r="C19" s="31"/>
      <c r="D19" s="57"/>
      <c r="E19" s="101"/>
      <c r="F19" s="48"/>
      <c r="G19" s="101"/>
      <c r="H19" s="59"/>
      <c r="I19" s="48"/>
      <c r="J19" s="101"/>
      <c r="K19" s="44"/>
      <c r="L19" s="101"/>
      <c r="M19" s="48"/>
      <c r="N19" s="101"/>
      <c r="O19" s="66"/>
      <c r="P19" s="66"/>
      <c r="Q19" s="44"/>
      <c r="R19" s="89"/>
      <c r="S19" s="114"/>
      <c r="T19" s="114"/>
      <c r="W19" s="31"/>
      <c r="X19" s="31"/>
      <c r="Y19" s="100"/>
      <c r="Z19" s="48"/>
      <c r="AA19" s="101"/>
      <c r="AB19" s="66"/>
      <c r="AC19" s="44"/>
      <c r="AD19" s="101"/>
      <c r="AE19" s="44"/>
      <c r="AF19" s="101"/>
      <c r="AG19" s="48"/>
      <c r="AH19" s="101"/>
      <c r="AI19" s="66"/>
      <c r="AJ19" s="66"/>
      <c r="AK19" s="44"/>
      <c r="AL19" s="89"/>
    </row>
    <row r="20" spans="2:38" ht="12.75">
      <c r="B20" s="27"/>
      <c r="C20" s="27"/>
      <c r="D20" s="117"/>
      <c r="E20" s="103"/>
      <c r="F20" s="68"/>
      <c r="G20" s="103"/>
      <c r="H20" s="69"/>
      <c r="I20" s="68"/>
      <c r="J20" s="103"/>
      <c r="K20" s="47"/>
      <c r="L20" s="103"/>
      <c r="M20" s="68"/>
      <c r="N20" s="103"/>
      <c r="O20" s="69"/>
      <c r="P20" s="69"/>
      <c r="Q20" s="47"/>
      <c r="R20" s="104"/>
      <c r="S20" s="114"/>
      <c r="T20" s="114"/>
      <c r="W20" s="31"/>
      <c r="X20" s="31"/>
      <c r="Y20" s="100"/>
      <c r="Z20" s="48"/>
      <c r="AA20" s="101"/>
      <c r="AB20" s="66"/>
      <c r="AC20" s="44"/>
      <c r="AD20" s="101"/>
      <c r="AE20" s="44"/>
      <c r="AF20" s="101"/>
      <c r="AG20" s="48"/>
      <c r="AH20" s="101"/>
      <c r="AI20" s="66"/>
      <c r="AJ20" s="66"/>
      <c r="AK20" s="44"/>
      <c r="AL20" s="89"/>
    </row>
    <row r="21" spans="2:38" ht="12.75">
      <c r="B21" s="31"/>
      <c r="C21" s="31"/>
      <c r="D21" s="57"/>
      <c r="E21" s="101"/>
      <c r="F21" s="48"/>
      <c r="G21" s="101"/>
      <c r="H21" s="66"/>
      <c r="I21" s="48"/>
      <c r="J21" s="101"/>
      <c r="K21" s="44"/>
      <c r="L21" s="101"/>
      <c r="M21" s="48"/>
      <c r="N21" s="101"/>
      <c r="O21" s="66"/>
      <c r="P21" s="66"/>
      <c r="Q21" s="44"/>
      <c r="R21" s="89"/>
      <c r="S21" s="114"/>
      <c r="T21" s="114"/>
      <c r="W21" s="31"/>
      <c r="X21" s="31"/>
      <c r="Y21" s="105"/>
      <c r="Z21" s="48"/>
      <c r="AA21" s="101"/>
      <c r="AB21" s="66"/>
      <c r="AC21" s="48"/>
      <c r="AD21" s="101"/>
      <c r="AE21" s="44"/>
      <c r="AF21" s="101"/>
      <c r="AG21" s="48"/>
      <c r="AH21" s="101"/>
      <c r="AI21" s="66"/>
      <c r="AJ21" s="66"/>
      <c r="AK21" s="44"/>
      <c r="AL21" s="89"/>
    </row>
    <row r="22" spans="2:38" ht="12.75">
      <c r="B22" s="31"/>
      <c r="C22" s="31"/>
      <c r="D22" s="57"/>
      <c r="E22" s="101"/>
      <c r="F22" s="48"/>
      <c r="G22" s="101"/>
      <c r="H22" s="66"/>
      <c r="I22" s="48"/>
      <c r="J22" s="101"/>
      <c r="K22" s="44"/>
      <c r="L22" s="101"/>
      <c r="M22" s="48"/>
      <c r="N22" s="101"/>
      <c r="O22" s="66"/>
      <c r="P22" s="66"/>
      <c r="Q22" s="44"/>
      <c r="R22" s="89"/>
      <c r="S22" s="114"/>
      <c r="T22" s="114"/>
      <c r="W22" s="31"/>
      <c r="X22" s="31"/>
      <c r="Y22" s="105"/>
      <c r="Z22" s="48"/>
      <c r="AA22" s="101"/>
      <c r="AB22" s="66"/>
      <c r="AC22" s="44"/>
      <c r="AD22" s="101"/>
      <c r="AE22" s="44"/>
      <c r="AF22" s="101"/>
      <c r="AG22" s="48"/>
      <c r="AH22" s="101"/>
      <c r="AI22" s="66"/>
      <c r="AJ22" s="66"/>
      <c r="AK22" s="44"/>
      <c r="AL22" s="89"/>
    </row>
    <row r="23" spans="2:38" ht="12.75">
      <c r="B23" s="29"/>
      <c r="C23" s="29"/>
      <c r="D23" s="77"/>
      <c r="E23" s="94"/>
      <c r="F23" s="40"/>
      <c r="G23" s="94"/>
      <c r="H23" s="59"/>
      <c r="I23" s="40"/>
      <c r="J23" s="94"/>
      <c r="K23" s="40"/>
      <c r="L23" s="94"/>
      <c r="M23" s="77"/>
      <c r="N23" s="94"/>
      <c r="O23" s="59"/>
      <c r="P23" s="59"/>
      <c r="Q23" s="41"/>
      <c r="R23" s="95"/>
      <c r="S23" s="114"/>
      <c r="T23" s="114"/>
      <c r="W23" s="29"/>
      <c r="X23" s="30"/>
      <c r="Y23" s="75"/>
      <c r="Z23" s="40"/>
      <c r="AA23" s="94"/>
      <c r="AB23" s="59"/>
      <c r="AC23" s="40"/>
      <c r="AD23" s="94"/>
      <c r="AE23" s="40"/>
      <c r="AF23" s="94"/>
      <c r="AG23" s="77"/>
      <c r="AH23" s="94"/>
      <c r="AI23" s="59"/>
      <c r="AJ23" s="59"/>
      <c r="AK23" s="41"/>
      <c r="AL23" s="95"/>
    </row>
    <row r="24" spans="2:38" ht="12.75">
      <c r="B24" s="31"/>
      <c r="C24" s="31"/>
      <c r="D24" s="57"/>
      <c r="E24" s="70"/>
      <c r="F24" s="43"/>
      <c r="G24" s="70"/>
      <c r="H24" s="60"/>
      <c r="I24" s="43"/>
      <c r="J24" s="70"/>
      <c r="K24" s="43"/>
      <c r="L24" s="70"/>
      <c r="M24" s="57"/>
      <c r="N24" s="70"/>
      <c r="O24" s="60"/>
      <c r="P24" s="60"/>
      <c r="Q24" s="43"/>
      <c r="R24" s="89"/>
      <c r="S24" s="114"/>
      <c r="T24" s="114"/>
      <c r="W24" s="31"/>
      <c r="X24" s="32"/>
      <c r="Y24" s="65"/>
      <c r="Z24" s="43"/>
      <c r="AA24" s="70"/>
      <c r="AB24" s="60"/>
      <c r="AC24" s="43"/>
      <c r="AD24" s="70"/>
      <c r="AE24" s="43"/>
      <c r="AF24" s="70"/>
      <c r="AG24" s="57"/>
      <c r="AH24" s="70"/>
      <c r="AI24" s="60"/>
      <c r="AJ24" s="60"/>
      <c r="AK24" s="43"/>
      <c r="AL24" s="89"/>
    </row>
    <row r="25" spans="2:38" ht="13.5" thickBot="1">
      <c r="B25" s="52"/>
      <c r="C25" s="52"/>
      <c r="D25" s="142"/>
      <c r="E25" s="106"/>
      <c r="F25" s="55"/>
      <c r="G25" s="106"/>
      <c r="H25" s="56"/>
      <c r="I25" s="55"/>
      <c r="J25" s="106"/>
      <c r="K25" s="54"/>
      <c r="L25" s="106"/>
      <c r="M25" s="55"/>
      <c r="N25" s="106"/>
      <c r="O25" s="56"/>
      <c r="P25" s="56"/>
      <c r="Q25" s="54"/>
      <c r="R25" s="107"/>
      <c r="S25" s="114"/>
      <c r="T25" s="114"/>
      <c r="W25" s="52"/>
      <c r="X25" s="52"/>
      <c r="Y25" s="53"/>
      <c r="Z25" s="55"/>
      <c r="AA25" s="106"/>
      <c r="AB25" s="56"/>
      <c r="AC25" s="55"/>
      <c r="AD25" s="106"/>
      <c r="AE25" s="54"/>
      <c r="AF25" s="106"/>
      <c r="AG25" s="55"/>
      <c r="AH25" s="106"/>
      <c r="AI25" s="56"/>
      <c r="AJ25" s="56"/>
      <c r="AK25" s="54"/>
      <c r="AL25" s="107"/>
    </row>
    <row r="26" spans="6:26" ht="12.75">
      <c r="F26" s="2"/>
      <c r="I26" s="45"/>
      <c r="Z26" s="2"/>
    </row>
    <row r="28" spans="2:38" ht="13.5" thickBot="1">
      <c r="B28" s="108"/>
      <c r="C28" s="108"/>
      <c r="D28" s="108"/>
      <c r="E28" s="108"/>
      <c r="F28" s="238"/>
      <c r="G28" s="238"/>
      <c r="H28" s="108"/>
      <c r="I28" s="238"/>
      <c r="J28" s="238"/>
      <c r="K28" s="238"/>
      <c r="L28" s="238"/>
      <c r="M28" s="238"/>
      <c r="N28" s="238"/>
      <c r="O28" s="108"/>
      <c r="P28" s="108"/>
      <c r="Q28" s="238"/>
      <c r="R28" s="238"/>
      <c r="S28" s="108"/>
      <c r="T28" s="108"/>
      <c r="W28" s="108"/>
      <c r="X28" s="108"/>
      <c r="Y28" s="108"/>
      <c r="Z28" s="238"/>
      <c r="AA28" s="238"/>
      <c r="AB28" s="108"/>
      <c r="AC28" s="238"/>
      <c r="AD28" s="238"/>
      <c r="AE28" s="238"/>
      <c r="AF28" s="238"/>
      <c r="AG28" s="238"/>
      <c r="AH28" s="238"/>
      <c r="AI28" s="108"/>
      <c r="AJ28" s="108"/>
      <c r="AK28" s="238"/>
      <c r="AL28" s="238"/>
    </row>
    <row r="29" spans="2:38" ht="12.75">
      <c r="B29" s="224" t="s">
        <v>11</v>
      </c>
      <c r="C29" s="225"/>
      <c r="D29" s="208">
        <f>COUNT(E11:E25)</f>
        <v>6</v>
      </c>
      <c r="E29" s="209"/>
      <c r="F29" s="208">
        <f>COUNT(G11:G25)</f>
        <v>6</v>
      </c>
      <c r="G29" s="209">
        <f>COUNT(G11:G25)</f>
        <v>6</v>
      </c>
      <c r="H29" s="16">
        <f>COUNT(H11:H25)</f>
        <v>6</v>
      </c>
      <c r="I29" s="208">
        <f>COUNT(J11:J25)</f>
        <v>6</v>
      </c>
      <c r="J29" s="209"/>
      <c r="K29" s="208">
        <f>COUNT(L11:L25)</f>
        <v>6</v>
      </c>
      <c r="L29" s="209"/>
      <c r="M29" s="208">
        <f>COUNT(N11:N25)</f>
        <v>6</v>
      </c>
      <c r="N29" s="209"/>
      <c r="O29" s="16">
        <f>COUNT(O11:O25)</f>
        <v>6</v>
      </c>
      <c r="P29" s="16">
        <f>COUNT(P11:P25)</f>
        <v>6</v>
      </c>
      <c r="Q29" s="208">
        <f>COUNT(R11:R25)</f>
        <v>6</v>
      </c>
      <c r="R29" s="209"/>
      <c r="W29" s="224" t="s">
        <v>11</v>
      </c>
      <c r="X29" s="225"/>
      <c r="Y29" s="16">
        <f>COUNT(Y11:Y25)</f>
        <v>0</v>
      </c>
      <c r="Z29" s="208">
        <f>COUNT(AA11:AA25)</f>
        <v>0</v>
      </c>
      <c r="AA29" s="209">
        <f>COUNT(AA11:AA25)</f>
        <v>0</v>
      </c>
      <c r="AB29" s="16">
        <f>COUNT(AB11:AB25)</f>
        <v>0</v>
      </c>
      <c r="AC29" s="208">
        <f>COUNT(AD11:AD25)</f>
        <v>0</v>
      </c>
      <c r="AD29" s="209"/>
      <c r="AE29" s="208">
        <f>COUNT(AF11:AF25)</f>
        <v>0</v>
      </c>
      <c r="AF29" s="209"/>
      <c r="AG29" s="208">
        <f>COUNT(AH11:AH25)</f>
        <v>0</v>
      </c>
      <c r="AH29" s="209"/>
      <c r="AI29" s="16">
        <f>COUNT(AI11:AI25)</f>
        <v>0</v>
      </c>
      <c r="AJ29" s="16">
        <f>COUNT(AJ11:AJ22)</f>
        <v>0</v>
      </c>
      <c r="AK29" s="208">
        <f>COUNT(AL11:AL25)</f>
        <v>0</v>
      </c>
      <c r="AL29" s="209"/>
    </row>
    <row r="30" spans="2:38" ht="12.75">
      <c r="B30" s="25"/>
      <c r="C30" s="26"/>
      <c r="D30" s="203"/>
      <c r="E30" s="204"/>
      <c r="F30" s="8"/>
      <c r="G30" s="9"/>
      <c r="H30" s="10"/>
      <c r="I30" s="203"/>
      <c r="J30" s="204"/>
      <c r="K30" s="203"/>
      <c r="L30" s="204"/>
      <c r="M30" s="203"/>
      <c r="N30" s="204"/>
      <c r="O30" s="10"/>
      <c r="P30" s="10"/>
      <c r="Q30" s="203"/>
      <c r="R30" s="207"/>
      <c r="S30" s="82"/>
      <c r="T30" s="82"/>
      <c r="W30" s="25"/>
      <c r="X30" s="26"/>
      <c r="Y30" s="7"/>
      <c r="Z30" s="8"/>
      <c r="AA30" s="9"/>
      <c r="AB30" s="10"/>
      <c r="AC30" s="203"/>
      <c r="AD30" s="204"/>
      <c r="AE30" s="203"/>
      <c r="AF30" s="204"/>
      <c r="AG30" s="203"/>
      <c r="AH30" s="204"/>
      <c r="AI30" s="10"/>
      <c r="AJ30" s="10"/>
      <c r="AK30" s="203"/>
      <c r="AL30" s="207"/>
    </row>
    <row r="31" spans="2:38" ht="12.75">
      <c r="B31" s="217" t="s">
        <v>12</v>
      </c>
      <c r="C31" s="218"/>
      <c r="D31" s="108" t="s">
        <v>10</v>
      </c>
      <c r="E31" s="12">
        <f>MIN(E11:E25)</f>
        <v>5</v>
      </c>
      <c r="F31" s="108"/>
      <c r="G31" s="12">
        <f>MIN(G11:G25)</f>
        <v>1</v>
      </c>
      <c r="H31" s="13">
        <f>MIN(H11:H25)</f>
        <v>6.88</v>
      </c>
      <c r="I31" s="219">
        <f>MIN(J11:J25)</f>
        <v>4</v>
      </c>
      <c r="J31" s="241"/>
      <c r="K31" s="108" t="s">
        <v>10</v>
      </c>
      <c r="L31" s="12">
        <f>MIN(L11:L25)</f>
        <v>5</v>
      </c>
      <c r="M31" s="12" t="s">
        <v>10</v>
      </c>
      <c r="N31" s="13">
        <f>MIN(N11:N25)</f>
        <v>2.2</v>
      </c>
      <c r="O31" s="13">
        <f>MIN(O11:O25)</f>
        <v>0.14</v>
      </c>
      <c r="P31" s="13">
        <f>MIN(P11:P22)</f>
        <v>0.1</v>
      </c>
      <c r="Q31" s="108" t="s">
        <v>10</v>
      </c>
      <c r="R31" s="17">
        <f>MIN(R11:R25)</f>
        <v>0.5</v>
      </c>
      <c r="S31" s="83"/>
      <c r="T31" s="83"/>
      <c r="W31" s="217" t="s">
        <v>12</v>
      </c>
      <c r="X31" s="218"/>
      <c r="Y31" s="11">
        <f>MIN(Y11:Y25)</f>
        <v>0</v>
      </c>
      <c r="Z31" s="108"/>
      <c r="AA31" s="12">
        <f>MIN(AA11:AA25)</f>
        <v>0</v>
      </c>
      <c r="AB31" s="13">
        <f>MIN(AB11:AB25)</f>
        <v>0</v>
      </c>
      <c r="AC31" s="219">
        <f>MIN(AD11:AD25)</f>
        <v>0</v>
      </c>
      <c r="AD31" s="241"/>
      <c r="AE31" s="108" t="s">
        <v>10</v>
      </c>
      <c r="AF31" s="12">
        <f>MIN(AF11:AF25)</f>
        <v>0</v>
      </c>
      <c r="AG31" s="12" t="s">
        <v>10</v>
      </c>
      <c r="AH31" s="13">
        <f>MIN(AH11:AH25)</f>
        <v>0</v>
      </c>
      <c r="AI31" s="13">
        <f>MIN(AI11:AI25)</f>
        <v>0</v>
      </c>
      <c r="AJ31" s="13">
        <f>MIN(AJ11:AJ22)</f>
        <v>0</v>
      </c>
      <c r="AK31" s="108" t="s">
        <v>10</v>
      </c>
      <c r="AL31" s="17">
        <f>MIN(AL11:AL25)</f>
        <v>0</v>
      </c>
    </row>
    <row r="32" spans="2:38" ht="12.75">
      <c r="B32" s="25"/>
      <c r="C32" s="26"/>
      <c r="D32" s="203"/>
      <c r="E32" s="204"/>
      <c r="F32" s="8"/>
      <c r="G32" s="9"/>
      <c r="H32" s="10"/>
      <c r="I32" s="203"/>
      <c r="J32" s="204"/>
      <c r="K32" s="203"/>
      <c r="L32" s="204"/>
      <c r="M32" s="203"/>
      <c r="N32" s="204"/>
      <c r="O32" s="10"/>
      <c r="P32" s="10"/>
      <c r="Q32" s="203"/>
      <c r="R32" s="207"/>
      <c r="S32" s="82"/>
      <c r="T32" s="82"/>
      <c r="W32" s="25"/>
      <c r="X32" s="26"/>
      <c r="Y32" s="7"/>
      <c r="Z32" s="8"/>
      <c r="AA32" s="9"/>
      <c r="AB32" s="10"/>
      <c r="AC32" s="203"/>
      <c r="AD32" s="204"/>
      <c r="AE32" s="203"/>
      <c r="AF32" s="204"/>
      <c r="AG32" s="203"/>
      <c r="AH32" s="204"/>
      <c r="AI32" s="10"/>
      <c r="AJ32" s="10"/>
      <c r="AK32" s="203"/>
      <c r="AL32" s="207"/>
    </row>
    <row r="33" spans="2:38" ht="12.75">
      <c r="B33" s="217" t="s">
        <v>13</v>
      </c>
      <c r="C33" s="218"/>
      <c r="D33" s="221">
        <f>SUM(E11:E25)/D29</f>
        <v>5</v>
      </c>
      <c r="E33" s="222">
        <f>SUM(E11:E28)/9</f>
        <v>3.3333333333333335</v>
      </c>
      <c r="F33" s="221">
        <f>SUM(G11:G25)/F29</f>
        <v>4.333333333333333</v>
      </c>
      <c r="G33" s="222"/>
      <c r="H33" s="110">
        <f>SUM(H11:H25)/H29</f>
        <v>7.075</v>
      </c>
      <c r="I33" s="221">
        <f>SUM(J11:J25)/I29</f>
        <v>181.5</v>
      </c>
      <c r="J33" s="222"/>
      <c r="K33" s="221">
        <f>SUM(L11:L25)/K29</f>
        <v>5</v>
      </c>
      <c r="L33" s="222">
        <f>SUM(L11:L28)/9</f>
        <v>3.3333333333333335</v>
      </c>
      <c r="M33" s="221">
        <f>SUM(N11:N25)/M29</f>
        <v>3.733333333333333</v>
      </c>
      <c r="N33" s="222"/>
      <c r="O33" s="110">
        <f>SUM(O11:O25)/O29</f>
        <v>0.29000000000000004</v>
      </c>
      <c r="P33" s="110">
        <f>SUM(P11:P22)/P29</f>
        <v>0.5000000000000001</v>
      </c>
      <c r="Q33" s="221">
        <f>SUM(R11:R25)/Q29</f>
        <v>0.7999999999999999</v>
      </c>
      <c r="R33" s="223"/>
      <c r="S33" s="141"/>
      <c r="T33" s="141"/>
      <c r="W33" s="217" t="s">
        <v>13</v>
      </c>
      <c r="X33" s="218"/>
      <c r="Y33" s="109" t="e">
        <f>SUM(Y11:Y25)/Y29</f>
        <v>#DIV/0!</v>
      </c>
      <c r="Z33" s="221" t="e">
        <f>SUM(AA11:AA25)/Z29</f>
        <v>#DIV/0!</v>
      </c>
      <c r="AA33" s="222"/>
      <c r="AB33" s="110" t="e">
        <f>SUM(AB11:AB25)/AB29</f>
        <v>#DIV/0!</v>
      </c>
      <c r="AC33" s="221" t="e">
        <f>SUM(AD11:AD25)/AC29</f>
        <v>#DIV/0!</v>
      </c>
      <c r="AD33" s="222"/>
      <c r="AE33" s="221" t="e">
        <f>SUM(AF11:AF25)/AE29</f>
        <v>#DIV/0!</v>
      </c>
      <c r="AF33" s="222">
        <f>SUM(AF11:AF28)/9</f>
        <v>0</v>
      </c>
      <c r="AG33" s="221" t="e">
        <f>SUM(AH11:AH25)/AG29</f>
        <v>#DIV/0!</v>
      </c>
      <c r="AH33" s="222"/>
      <c r="AI33" s="110" t="e">
        <f>SUM(AI11:AI25)/AI29</f>
        <v>#DIV/0!</v>
      </c>
      <c r="AJ33" s="110" t="e">
        <f>SUM(AJ11:AJ22)/AJ29</f>
        <v>#DIV/0!</v>
      </c>
      <c r="AK33" s="221" t="e">
        <f>SUM(AL11:AL25)/AK29</f>
        <v>#DIV/0!</v>
      </c>
      <c r="AL33" s="223"/>
    </row>
    <row r="34" spans="2:38" ht="12.75">
      <c r="B34" s="25"/>
      <c r="C34" s="26"/>
      <c r="D34" s="203"/>
      <c r="E34" s="204"/>
      <c r="F34" s="203"/>
      <c r="G34" s="204"/>
      <c r="H34" s="10"/>
      <c r="I34" s="203"/>
      <c r="J34" s="204"/>
      <c r="K34" s="203"/>
      <c r="L34" s="204"/>
      <c r="M34" s="203"/>
      <c r="N34" s="204"/>
      <c r="O34" s="10"/>
      <c r="P34" s="10"/>
      <c r="Q34" s="203"/>
      <c r="R34" s="207"/>
      <c r="S34" s="82"/>
      <c r="T34" s="82"/>
      <c r="W34" s="25"/>
      <c r="X34" s="26"/>
      <c r="Y34" s="7"/>
      <c r="Z34" s="203"/>
      <c r="AA34" s="204"/>
      <c r="AB34" s="10"/>
      <c r="AC34" s="203"/>
      <c r="AD34" s="204"/>
      <c r="AE34" s="203"/>
      <c r="AF34" s="204"/>
      <c r="AG34" s="203"/>
      <c r="AH34" s="204"/>
      <c r="AI34" s="10"/>
      <c r="AJ34" s="10"/>
      <c r="AK34" s="203"/>
      <c r="AL34" s="207"/>
    </row>
    <row r="35" spans="2:38" ht="13.5" thickBot="1">
      <c r="B35" s="214" t="s">
        <v>14</v>
      </c>
      <c r="C35" s="215"/>
      <c r="D35" s="205">
        <f>MAX(E11:E25)</f>
        <v>5</v>
      </c>
      <c r="E35" s="206"/>
      <c r="F35" s="205">
        <f>MAX(G11:G25)</f>
        <v>21</v>
      </c>
      <c r="G35" s="206"/>
      <c r="H35" s="15">
        <f>MAX(H11:H25)</f>
        <v>7.25</v>
      </c>
      <c r="I35" s="205">
        <f>MAX(J11:J25)</f>
        <v>1000</v>
      </c>
      <c r="J35" s="206"/>
      <c r="K35" s="205">
        <f>MAX(L11:L25)</f>
        <v>5</v>
      </c>
      <c r="L35" s="206"/>
      <c r="M35" s="205">
        <f>MAX(N11:N25)</f>
        <v>5.8</v>
      </c>
      <c r="N35" s="206"/>
      <c r="O35" s="15">
        <f>MAX(O11:O25)</f>
        <v>0.54</v>
      </c>
      <c r="P35" s="15">
        <f>MAX(P11:P22)</f>
        <v>1.7</v>
      </c>
      <c r="Q35" s="205">
        <f>MAX(R11:R25)</f>
        <v>2.3</v>
      </c>
      <c r="R35" s="216"/>
      <c r="S35" s="83"/>
      <c r="T35" s="83"/>
      <c r="W35" s="214" t="s">
        <v>14</v>
      </c>
      <c r="X35" s="215"/>
      <c r="Y35" s="14">
        <f>MAX(Y11:Y25)</f>
        <v>0</v>
      </c>
      <c r="Z35" s="205">
        <f>MAX(AA11:AA25)</f>
        <v>0</v>
      </c>
      <c r="AA35" s="206"/>
      <c r="AB35" s="15">
        <f>MAX(AB11:AB25)</f>
        <v>0</v>
      </c>
      <c r="AC35" s="205">
        <f>MAX(AD11:AD25)</f>
        <v>0</v>
      </c>
      <c r="AD35" s="206"/>
      <c r="AE35" s="205">
        <f>MAX(AF11:AF25)</f>
        <v>0</v>
      </c>
      <c r="AF35" s="206"/>
      <c r="AG35" s="205">
        <f>MAX(AH11:AH25)</f>
        <v>0</v>
      </c>
      <c r="AH35" s="206"/>
      <c r="AI35" s="15">
        <f>MAX(AI11:AI25)</f>
        <v>0</v>
      </c>
      <c r="AJ35" s="15">
        <f>MAX(AJ11:AJ22)</f>
        <v>0</v>
      </c>
      <c r="AK35" s="205">
        <f>MAX(AL11:AL25)</f>
        <v>0</v>
      </c>
      <c r="AL35" s="216"/>
    </row>
    <row r="37" ht="13.5" hidden="1" thickBot="1">
      <c r="X37" s="39">
        <v>0</v>
      </c>
    </row>
    <row r="38" spans="25:38" ht="13.5" hidden="1" thickBot="1">
      <c r="Y38" s="130" t="e">
        <f>$X$37*Y33</f>
        <v>#DIV/0!</v>
      </c>
      <c r="Z38" s="251" t="e">
        <f>$X$37*Z33</f>
        <v>#DIV/0!</v>
      </c>
      <c r="AA38" s="252"/>
      <c r="AB38" s="130" t="e">
        <f>$X$37*AB33</f>
        <v>#DIV/0!</v>
      </c>
      <c r="AC38" s="251" t="e">
        <f>$X$37*AC33</f>
        <v>#DIV/0!</v>
      </c>
      <c r="AD38" s="252"/>
      <c r="AE38" s="251" t="e">
        <f>$X$37*AE33</f>
        <v>#DIV/0!</v>
      </c>
      <c r="AF38" s="252"/>
      <c r="AG38" s="251" t="e">
        <f>$X$37*AG33</f>
        <v>#DIV/0!</v>
      </c>
      <c r="AH38" s="252"/>
      <c r="AI38" s="130" t="e">
        <f>$X$37*AI33</f>
        <v>#DIV/0!</v>
      </c>
      <c r="AJ38" s="130" t="e">
        <f>$X$37*AJ33</f>
        <v>#DIV/0!</v>
      </c>
      <c r="AK38" s="251" t="e">
        <f>$X$37*AK33</f>
        <v>#DIV/0!</v>
      </c>
      <c r="AL38" s="252"/>
    </row>
    <row r="39" spans="4:20" ht="38.25" customHeight="1">
      <c r="D39" s="18" t="s">
        <v>17</v>
      </c>
      <c r="E39" s="18"/>
      <c r="F39" s="5"/>
      <c r="O39" s="245" t="s">
        <v>18</v>
      </c>
      <c r="P39" s="245"/>
      <c r="Q39" s="19"/>
      <c r="R39" s="23"/>
      <c r="S39" s="23"/>
      <c r="T39" s="23"/>
    </row>
    <row r="40" spans="4:20" ht="16.5" thickBot="1">
      <c r="D40" s="18" t="s">
        <v>0</v>
      </c>
      <c r="E40" s="18"/>
      <c r="F40" s="5"/>
      <c r="O40" s="19"/>
      <c r="P40" s="19"/>
      <c r="Q40" s="19"/>
      <c r="R40" s="23"/>
      <c r="S40" s="23"/>
      <c r="T40" s="23"/>
    </row>
    <row r="41" spans="2:9" ht="16.5" thickBot="1">
      <c r="B41"/>
      <c r="D41" s="18" t="s">
        <v>1</v>
      </c>
      <c r="E41" s="18"/>
      <c r="F41" s="5"/>
      <c r="H41" s="239">
        <v>2</v>
      </c>
      <c r="I41" s="240"/>
    </row>
    <row r="42" spans="4:9" ht="16.5" thickBot="1">
      <c r="D42" s="18" t="s">
        <v>2</v>
      </c>
      <c r="E42" s="18"/>
      <c r="F42" s="5"/>
      <c r="H42" s="239" t="s">
        <v>42</v>
      </c>
      <c r="I42" s="240"/>
    </row>
    <row r="43" spans="4:39" ht="16.5" thickBot="1">
      <c r="D43" s="18" t="s">
        <v>19</v>
      </c>
      <c r="E43" s="18"/>
      <c r="F43" s="5"/>
      <c r="H43" s="239" t="s">
        <v>20</v>
      </c>
      <c r="I43" s="240"/>
      <c r="AM43" s="1"/>
    </row>
    <row r="44" spans="4:39" ht="16.5" thickBot="1">
      <c r="D44" s="18" t="s">
        <v>21</v>
      </c>
      <c r="E44" s="18"/>
      <c r="F44" s="5"/>
      <c r="H44" s="210"/>
      <c r="I44" s="211"/>
      <c r="AM44" s="1"/>
    </row>
    <row r="45" spans="24:39" ht="21" thickBot="1">
      <c r="X45" s="250" t="s">
        <v>40</v>
      </c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M45" s="1"/>
    </row>
    <row r="46" spans="2:39" s="1" customFormat="1" ht="65.25" customHeight="1" thickBot="1">
      <c r="B46" s="24" t="s">
        <v>22</v>
      </c>
      <c r="C46" s="67" t="s">
        <v>35</v>
      </c>
      <c r="D46" s="237" t="s">
        <v>23</v>
      </c>
      <c r="E46" s="213"/>
      <c r="F46" s="212" t="s">
        <v>3</v>
      </c>
      <c r="G46" s="213"/>
      <c r="H46" s="4" t="s">
        <v>4</v>
      </c>
      <c r="I46" s="212" t="s">
        <v>5</v>
      </c>
      <c r="J46" s="213"/>
      <c r="K46" s="212" t="s">
        <v>6</v>
      </c>
      <c r="L46" s="213"/>
      <c r="M46" s="212" t="s">
        <v>7</v>
      </c>
      <c r="N46" s="213"/>
      <c r="O46" s="3" t="s">
        <v>8</v>
      </c>
      <c r="P46" s="3" t="s">
        <v>27</v>
      </c>
      <c r="Q46" s="212" t="s">
        <v>9</v>
      </c>
      <c r="R46" s="226"/>
      <c r="S46" s="80" t="s">
        <v>37</v>
      </c>
      <c r="T46" s="80" t="s">
        <v>38</v>
      </c>
      <c r="W46" s="24" t="s">
        <v>22</v>
      </c>
      <c r="X46" s="67" t="s">
        <v>35</v>
      </c>
      <c r="Y46" s="22" t="s">
        <v>34</v>
      </c>
      <c r="Z46" s="212" t="s">
        <v>3</v>
      </c>
      <c r="AA46" s="213"/>
      <c r="AB46" s="4" t="s">
        <v>4</v>
      </c>
      <c r="AC46" s="212" t="s">
        <v>5</v>
      </c>
      <c r="AD46" s="213"/>
      <c r="AE46" s="212" t="s">
        <v>6</v>
      </c>
      <c r="AF46" s="213"/>
      <c r="AG46" s="212" t="s">
        <v>7</v>
      </c>
      <c r="AH46" s="213"/>
      <c r="AI46" s="3" t="s">
        <v>8</v>
      </c>
      <c r="AJ46" s="212" t="s">
        <v>9</v>
      </c>
      <c r="AK46" s="226"/>
      <c r="AL46" s="80" t="s">
        <v>37</v>
      </c>
      <c r="AM46" s="80" t="s">
        <v>38</v>
      </c>
    </row>
    <row r="47" spans="2:39" s="1" customFormat="1" ht="15.75" customHeight="1">
      <c r="B47" s="227"/>
      <c r="C47" s="227"/>
      <c r="D47" s="229" t="s">
        <v>24</v>
      </c>
      <c r="E47" s="230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2"/>
      <c r="S47" s="2"/>
      <c r="T47" s="2"/>
      <c r="W47" s="84"/>
      <c r="X47" s="84"/>
      <c r="Y47" s="229" t="s">
        <v>41</v>
      </c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42"/>
      <c r="AL47" s="80"/>
      <c r="AM47" s="80"/>
    </row>
    <row r="48" spans="2:39" s="1" customFormat="1" ht="13.5" thickBot="1">
      <c r="B48" s="228"/>
      <c r="C48" s="228"/>
      <c r="D48" s="233" t="s">
        <v>25</v>
      </c>
      <c r="E48" s="234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6"/>
      <c r="S48" s="2"/>
      <c r="T48" s="2"/>
      <c r="W48" s="31"/>
      <c r="X48" s="32"/>
      <c r="Y48" s="74"/>
      <c r="Z48" s="72"/>
      <c r="AA48" s="85"/>
      <c r="AB48" s="86"/>
      <c r="AC48" s="72"/>
      <c r="AD48" s="85"/>
      <c r="AE48" s="72"/>
      <c r="AF48" s="85"/>
      <c r="AG48" s="73"/>
      <c r="AH48" s="85"/>
      <c r="AI48" s="86"/>
      <c r="AJ48" s="72"/>
      <c r="AK48" s="87"/>
      <c r="AL48" s="88"/>
      <c r="AM48" s="88"/>
    </row>
    <row r="49" spans="2:39" ht="12.75">
      <c r="B49" s="29">
        <v>44306</v>
      </c>
      <c r="C49" s="76">
        <v>44320</v>
      </c>
      <c r="D49" s="173" t="s">
        <v>10</v>
      </c>
      <c r="E49" s="85">
        <v>5</v>
      </c>
      <c r="F49" s="48"/>
      <c r="G49" s="101">
        <v>4</v>
      </c>
      <c r="H49" s="66">
        <v>9.14</v>
      </c>
      <c r="I49" s="48"/>
      <c r="J49" s="101">
        <v>4</v>
      </c>
      <c r="K49" s="173" t="s">
        <v>10</v>
      </c>
      <c r="L49" s="85">
        <v>5</v>
      </c>
      <c r="M49" s="48"/>
      <c r="N49" s="101">
        <v>3.6</v>
      </c>
      <c r="O49" s="66">
        <v>0.16</v>
      </c>
      <c r="P49" s="66">
        <v>0.29</v>
      </c>
      <c r="Q49" s="182" t="s">
        <v>10</v>
      </c>
      <c r="R49" s="89">
        <v>0.5</v>
      </c>
      <c r="S49" s="114"/>
      <c r="T49" s="114"/>
      <c r="U49" s="108"/>
      <c r="W49" s="31"/>
      <c r="X49" s="32"/>
      <c r="Y49" s="65"/>
      <c r="Z49" s="43"/>
      <c r="AA49" s="70"/>
      <c r="AB49" s="60"/>
      <c r="AC49" s="43"/>
      <c r="AD49" s="70"/>
      <c r="AE49" s="43"/>
      <c r="AF49" s="70"/>
      <c r="AG49" s="57"/>
      <c r="AH49" s="70"/>
      <c r="AI49" s="60"/>
      <c r="AJ49" s="43"/>
      <c r="AK49" s="89"/>
      <c r="AL49" s="88"/>
      <c r="AM49" s="88"/>
    </row>
    <row r="50" spans="2:39" ht="12.75">
      <c r="B50" s="31">
        <v>44329</v>
      </c>
      <c r="C50" s="31">
        <v>44330</v>
      </c>
      <c r="D50" s="173" t="s">
        <v>10</v>
      </c>
      <c r="E50" s="85">
        <v>5</v>
      </c>
      <c r="F50" s="36"/>
      <c r="G50" s="90">
        <v>3</v>
      </c>
      <c r="H50" s="42">
        <v>7.74</v>
      </c>
      <c r="I50" s="36"/>
      <c r="J50" s="90">
        <v>7</v>
      </c>
      <c r="K50" s="173" t="s">
        <v>10</v>
      </c>
      <c r="L50" s="85">
        <v>5</v>
      </c>
      <c r="M50" s="38"/>
      <c r="N50" s="90">
        <v>7.6</v>
      </c>
      <c r="O50" s="42">
        <v>0.31</v>
      </c>
      <c r="P50" s="42">
        <v>0.25</v>
      </c>
      <c r="Q50" s="37"/>
      <c r="R50" s="92">
        <v>3</v>
      </c>
      <c r="S50" s="114"/>
      <c r="T50" s="114"/>
      <c r="U50" s="108"/>
      <c r="W50" s="27"/>
      <c r="X50" s="28"/>
      <c r="Y50" s="64"/>
      <c r="Z50" s="36"/>
      <c r="AA50" s="90"/>
      <c r="AB50" s="42"/>
      <c r="AC50" s="36"/>
      <c r="AD50" s="90"/>
      <c r="AE50" s="37"/>
      <c r="AF50" s="91"/>
      <c r="AG50" s="38"/>
      <c r="AH50" s="90"/>
      <c r="AI50" s="42"/>
      <c r="AJ50" s="37"/>
      <c r="AK50" s="92"/>
      <c r="AL50" s="88"/>
      <c r="AM50" s="88"/>
    </row>
    <row r="51" spans="2:39" ht="12.75">
      <c r="B51" s="27">
        <v>44363</v>
      </c>
      <c r="C51" s="27">
        <v>44378</v>
      </c>
      <c r="D51" s="173" t="s">
        <v>10</v>
      </c>
      <c r="E51" s="85">
        <v>5</v>
      </c>
      <c r="F51" s="36"/>
      <c r="G51" s="90">
        <v>3</v>
      </c>
      <c r="H51" s="42">
        <v>7.58</v>
      </c>
      <c r="I51" s="178" t="s">
        <v>10</v>
      </c>
      <c r="J51" s="90">
        <v>1</v>
      </c>
      <c r="K51" s="173" t="s">
        <v>10</v>
      </c>
      <c r="L51" s="85">
        <v>5</v>
      </c>
      <c r="M51" s="38"/>
      <c r="N51" s="90">
        <v>5.4</v>
      </c>
      <c r="O51" s="42">
        <v>0.66</v>
      </c>
      <c r="P51" s="42">
        <v>0.2</v>
      </c>
      <c r="Q51" s="37"/>
      <c r="R51" s="92">
        <v>2</v>
      </c>
      <c r="S51" s="114"/>
      <c r="T51" s="114"/>
      <c r="U51" s="108"/>
      <c r="W51" s="29"/>
      <c r="X51" s="30"/>
      <c r="Y51" s="64"/>
      <c r="Z51" s="36"/>
      <c r="AA51" s="90"/>
      <c r="AB51" s="42"/>
      <c r="AC51" s="36"/>
      <c r="AD51" s="90"/>
      <c r="AE51" s="37"/>
      <c r="AF51" s="91"/>
      <c r="AG51" s="38"/>
      <c r="AH51" s="90"/>
      <c r="AI51" s="42"/>
      <c r="AJ51" s="36"/>
      <c r="AK51" s="93"/>
      <c r="AL51" s="88"/>
      <c r="AM51" s="88"/>
    </row>
    <row r="52" spans="2:39" ht="12.75">
      <c r="B52" s="29">
        <v>44404</v>
      </c>
      <c r="C52" s="29">
        <v>44414</v>
      </c>
      <c r="D52" s="173" t="s">
        <v>10</v>
      </c>
      <c r="E52" s="85">
        <v>5</v>
      </c>
      <c r="F52" s="36"/>
      <c r="G52" s="90">
        <v>3</v>
      </c>
      <c r="H52" s="42">
        <v>7.44</v>
      </c>
      <c r="I52" s="36"/>
      <c r="J52" s="90">
        <v>120</v>
      </c>
      <c r="K52" s="173" t="s">
        <v>10</v>
      </c>
      <c r="L52" s="85">
        <v>5</v>
      </c>
      <c r="M52" s="38"/>
      <c r="N52" s="90">
        <v>8.9</v>
      </c>
      <c r="O52" s="42">
        <v>0.14</v>
      </c>
      <c r="P52" s="42">
        <v>0.24</v>
      </c>
      <c r="Q52" s="37"/>
      <c r="R52" s="92">
        <v>2.6</v>
      </c>
      <c r="S52" s="114"/>
      <c r="T52" s="114"/>
      <c r="U52" s="108"/>
      <c r="W52" s="29"/>
      <c r="X52" s="30"/>
      <c r="Y52" s="75"/>
      <c r="Z52" s="40"/>
      <c r="AA52" s="94"/>
      <c r="AB52" s="59"/>
      <c r="AC52" s="40"/>
      <c r="AD52" s="94"/>
      <c r="AE52" s="40"/>
      <c r="AF52" s="94"/>
      <c r="AG52" s="77"/>
      <c r="AH52" s="94"/>
      <c r="AI52" s="59"/>
      <c r="AJ52" s="41"/>
      <c r="AK52" s="95"/>
      <c r="AL52" s="88"/>
      <c r="AM52" s="88"/>
    </row>
    <row r="53" spans="2:39" ht="12.75">
      <c r="B53" s="29">
        <v>44433</v>
      </c>
      <c r="C53" s="29">
        <v>44449</v>
      </c>
      <c r="D53" s="173" t="s">
        <v>10</v>
      </c>
      <c r="E53" s="85">
        <v>5</v>
      </c>
      <c r="F53" s="40"/>
      <c r="G53" s="94">
        <v>3</v>
      </c>
      <c r="H53" s="59">
        <v>7.44</v>
      </c>
      <c r="I53" s="40"/>
      <c r="J53" s="94">
        <v>1300</v>
      </c>
      <c r="K53" s="173" t="s">
        <v>10</v>
      </c>
      <c r="L53" s="85">
        <v>5</v>
      </c>
      <c r="M53" s="77"/>
      <c r="N53" s="94">
        <v>8.2</v>
      </c>
      <c r="O53" s="59">
        <v>0.36</v>
      </c>
      <c r="P53" s="59">
        <v>0.1</v>
      </c>
      <c r="Q53" s="41"/>
      <c r="R53" s="95">
        <v>3.2</v>
      </c>
      <c r="S53" s="114"/>
      <c r="T53" s="114"/>
      <c r="U53" s="108"/>
      <c r="W53" s="31"/>
      <c r="X53" s="31"/>
      <c r="Y53" s="65"/>
      <c r="Z53" s="43"/>
      <c r="AA53" s="70"/>
      <c r="AB53" s="60"/>
      <c r="AC53" s="116"/>
      <c r="AD53" s="70"/>
      <c r="AE53" s="43"/>
      <c r="AF53" s="70"/>
      <c r="AG53" s="57"/>
      <c r="AH53" s="70"/>
      <c r="AI53" s="60"/>
      <c r="AJ53" s="43"/>
      <c r="AK53" s="89"/>
      <c r="AL53" s="88"/>
      <c r="AM53" s="88"/>
    </row>
    <row r="54" spans="2:39" ht="12.75">
      <c r="B54" s="27">
        <v>44455</v>
      </c>
      <c r="C54" s="27">
        <v>44468</v>
      </c>
      <c r="D54" s="173" t="s">
        <v>10</v>
      </c>
      <c r="E54" s="85">
        <v>5</v>
      </c>
      <c r="F54" s="40"/>
      <c r="G54" s="94">
        <v>1</v>
      </c>
      <c r="H54" s="59">
        <v>9.08</v>
      </c>
      <c r="I54" s="40"/>
      <c r="J54" s="94">
        <v>1</v>
      </c>
      <c r="K54" s="173" t="s">
        <v>10</v>
      </c>
      <c r="L54" s="85">
        <v>5</v>
      </c>
      <c r="M54" s="77"/>
      <c r="N54" s="94">
        <v>5.7</v>
      </c>
      <c r="O54" s="59">
        <v>0.35</v>
      </c>
      <c r="P54" s="59">
        <v>0.1</v>
      </c>
      <c r="Q54" s="181" t="s">
        <v>10</v>
      </c>
      <c r="R54" s="183">
        <v>0.5</v>
      </c>
      <c r="S54" s="114"/>
      <c r="T54" s="114"/>
      <c r="U54" s="108"/>
      <c r="W54" s="27"/>
      <c r="X54" s="27"/>
      <c r="Y54" s="65"/>
      <c r="Z54" s="43"/>
      <c r="AA54" s="70"/>
      <c r="AB54" s="60"/>
      <c r="AC54" s="116"/>
      <c r="AD54" s="70"/>
      <c r="AE54" s="43"/>
      <c r="AF54" s="70"/>
      <c r="AG54" s="57"/>
      <c r="AH54" s="70"/>
      <c r="AI54" s="60"/>
      <c r="AJ54" s="43"/>
      <c r="AK54" s="89"/>
      <c r="AL54" s="88"/>
      <c r="AM54" s="88"/>
    </row>
    <row r="55" spans="2:39" ht="12.75">
      <c r="B55" s="31"/>
      <c r="C55" s="31"/>
      <c r="D55" s="57"/>
      <c r="E55" s="70"/>
      <c r="F55" s="43"/>
      <c r="G55" s="70"/>
      <c r="H55" s="60"/>
      <c r="I55" s="43"/>
      <c r="J55" s="70"/>
      <c r="K55" s="43"/>
      <c r="L55" s="70"/>
      <c r="M55" s="57"/>
      <c r="N55" s="70"/>
      <c r="O55" s="60"/>
      <c r="P55" s="60"/>
      <c r="Q55" s="43"/>
      <c r="R55" s="89"/>
      <c r="S55" s="114"/>
      <c r="T55" s="114"/>
      <c r="U55" s="108"/>
      <c r="W55" s="33"/>
      <c r="X55" s="34"/>
      <c r="Y55" s="96"/>
      <c r="Z55" s="46"/>
      <c r="AA55" s="97"/>
      <c r="AB55" s="61"/>
      <c r="AC55" s="46"/>
      <c r="AD55" s="97"/>
      <c r="AE55" s="46"/>
      <c r="AF55" s="97"/>
      <c r="AG55" s="98"/>
      <c r="AH55" s="97"/>
      <c r="AI55" s="61"/>
      <c r="AJ55" s="46"/>
      <c r="AK55" s="99"/>
      <c r="AL55" s="88"/>
      <c r="AM55" s="88"/>
    </row>
    <row r="56" spans="2:39" ht="12.75">
      <c r="B56" s="33"/>
      <c r="C56" s="33"/>
      <c r="D56" s="98"/>
      <c r="E56" s="97"/>
      <c r="F56" s="46"/>
      <c r="G56" s="97"/>
      <c r="H56" s="61"/>
      <c r="I56" s="46"/>
      <c r="J56" s="97"/>
      <c r="K56" s="46"/>
      <c r="L56" s="97"/>
      <c r="M56" s="98"/>
      <c r="N56" s="97"/>
      <c r="O56" s="61"/>
      <c r="P56" s="61"/>
      <c r="Q56" s="46"/>
      <c r="R56" s="99"/>
      <c r="S56" s="114"/>
      <c r="T56" s="114"/>
      <c r="U56" s="108"/>
      <c r="W56" s="31"/>
      <c r="X56" s="31"/>
      <c r="Y56" s="100"/>
      <c r="Z56" s="48"/>
      <c r="AA56" s="101"/>
      <c r="AB56" s="49"/>
      <c r="AC56" s="48"/>
      <c r="AD56" s="101"/>
      <c r="AE56" s="44"/>
      <c r="AF56" s="101"/>
      <c r="AG56" s="48"/>
      <c r="AH56" s="101"/>
      <c r="AI56" s="66"/>
      <c r="AJ56" s="44"/>
      <c r="AK56" s="89"/>
      <c r="AL56" s="88"/>
      <c r="AM56" s="88"/>
    </row>
    <row r="57" spans="2:39" ht="12.75">
      <c r="B57" s="31"/>
      <c r="C57" s="31"/>
      <c r="D57" s="57"/>
      <c r="E57" s="70"/>
      <c r="F57" s="43"/>
      <c r="G57" s="70"/>
      <c r="H57" s="60"/>
      <c r="I57" s="43"/>
      <c r="J57" s="70"/>
      <c r="K57" s="43"/>
      <c r="L57" s="70"/>
      <c r="M57" s="57"/>
      <c r="N57" s="70"/>
      <c r="O57" s="60"/>
      <c r="P57" s="60"/>
      <c r="Q57" s="43"/>
      <c r="R57" s="89"/>
      <c r="S57" s="114"/>
      <c r="T57" s="114"/>
      <c r="U57" s="108"/>
      <c r="W57" s="35"/>
      <c r="X57" s="35"/>
      <c r="Y57" s="102"/>
      <c r="Z57" s="68"/>
      <c r="AA57" s="103"/>
      <c r="AB57" s="51"/>
      <c r="AC57" s="68"/>
      <c r="AD57" s="103"/>
      <c r="AE57" s="47"/>
      <c r="AF57" s="103"/>
      <c r="AG57" s="68"/>
      <c r="AH57" s="103"/>
      <c r="AI57" s="69"/>
      <c r="AJ57" s="47"/>
      <c r="AK57" s="104"/>
      <c r="AL57" s="88"/>
      <c r="AM57" s="88"/>
    </row>
    <row r="58" spans="2:39" ht="12.75">
      <c r="B58" s="27"/>
      <c r="C58" s="27"/>
      <c r="D58" s="98"/>
      <c r="E58" s="97"/>
      <c r="F58" s="48"/>
      <c r="G58" s="101"/>
      <c r="H58" s="66"/>
      <c r="I58" s="48"/>
      <c r="J58" s="101"/>
      <c r="K58" s="46"/>
      <c r="L58" s="97"/>
      <c r="M58" s="48"/>
      <c r="N58" s="101"/>
      <c r="O58" s="66"/>
      <c r="P58" s="66"/>
      <c r="Q58" s="44"/>
      <c r="R58" s="89"/>
      <c r="S58" s="114"/>
      <c r="T58" s="114"/>
      <c r="U58" s="108"/>
      <c r="W58" s="31"/>
      <c r="X58" s="31"/>
      <c r="Y58" s="105"/>
      <c r="Z58" s="48"/>
      <c r="AA58" s="101"/>
      <c r="AB58" s="66"/>
      <c r="AC58" s="48"/>
      <c r="AD58" s="101"/>
      <c r="AE58" s="44"/>
      <c r="AF58" s="101"/>
      <c r="AG58" s="48"/>
      <c r="AH58" s="101"/>
      <c r="AI58" s="49"/>
      <c r="AJ58" s="44"/>
      <c r="AK58" s="89"/>
      <c r="AL58" s="88"/>
      <c r="AM58" s="88"/>
    </row>
    <row r="59" spans="2:39" ht="12.75">
      <c r="B59" s="31"/>
      <c r="C59" s="31"/>
      <c r="D59" s="57"/>
      <c r="E59" s="101"/>
      <c r="F59" s="48"/>
      <c r="G59" s="101"/>
      <c r="H59" s="66"/>
      <c r="I59" s="48"/>
      <c r="J59" s="101"/>
      <c r="K59" s="44"/>
      <c r="L59" s="101"/>
      <c r="M59" s="48"/>
      <c r="N59" s="101"/>
      <c r="O59" s="66"/>
      <c r="P59" s="66"/>
      <c r="Q59" s="44"/>
      <c r="R59" s="89"/>
      <c r="S59" s="114"/>
      <c r="T59" s="114"/>
      <c r="U59" s="108"/>
      <c r="W59" s="31"/>
      <c r="X59" s="31"/>
      <c r="Y59" s="105"/>
      <c r="Z59" s="48"/>
      <c r="AA59" s="101"/>
      <c r="AB59" s="66"/>
      <c r="AC59" s="48"/>
      <c r="AD59" s="101"/>
      <c r="AE59" s="44"/>
      <c r="AF59" s="101"/>
      <c r="AG59" s="48"/>
      <c r="AH59" s="101"/>
      <c r="AI59" s="49"/>
      <c r="AJ59" s="44"/>
      <c r="AK59" s="89"/>
      <c r="AL59" s="88"/>
      <c r="AM59" s="88"/>
    </row>
    <row r="60" spans="2:39" ht="12.75">
      <c r="B60" s="31"/>
      <c r="C60" s="31"/>
      <c r="D60" s="57"/>
      <c r="E60" s="101"/>
      <c r="F60" s="48"/>
      <c r="G60" s="101"/>
      <c r="H60" s="66"/>
      <c r="I60" s="48"/>
      <c r="J60" s="101"/>
      <c r="K60" s="44"/>
      <c r="L60" s="101"/>
      <c r="M60" s="48"/>
      <c r="N60" s="101"/>
      <c r="O60" s="66"/>
      <c r="P60" s="66"/>
      <c r="Q60" s="44"/>
      <c r="R60" s="89"/>
      <c r="S60" s="114"/>
      <c r="T60" s="114"/>
      <c r="U60" s="108"/>
      <c r="W60" s="29"/>
      <c r="X60" s="30"/>
      <c r="Y60" s="75"/>
      <c r="Z60" s="40"/>
      <c r="AA60" s="94"/>
      <c r="AB60" s="59"/>
      <c r="AC60" s="40"/>
      <c r="AD60" s="94"/>
      <c r="AE60" s="40"/>
      <c r="AF60" s="94"/>
      <c r="AG60" s="77"/>
      <c r="AH60" s="94"/>
      <c r="AI60" s="59"/>
      <c r="AJ60" s="41"/>
      <c r="AK60" s="95"/>
      <c r="AL60" s="88"/>
      <c r="AM60" s="88"/>
    </row>
    <row r="61" spans="2:39" ht="12.75">
      <c r="B61" s="31"/>
      <c r="C61" s="31"/>
      <c r="D61" s="138"/>
      <c r="E61" s="101"/>
      <c r="F61" s="48"/>
      <c r="G61" s="101"/>
      <c r="H61" s="66"/>
      <c r="I61" s="48"/>
      <c r="J61" s="101"/>
      <c r="K61" s="44"/>
      <c r="L61" s="101"/>
      <c r="M61" s="48"/>
      <c r="N61" s="101"/>
      <c r="O61" s="66"/>
      <c r="P61" s="66"/>
      <c r="Q61" s="44"/>
      <c r="R61" s="89"/>
      <c r="S61" s="114"/>
      <c r="T61" s="114"/>
      <c r="U61" s="108"/>
      <c r="W61" s="31"/>
      <c r="X61" s="32"/>
      <c r="Y61" s="65"/>
      <c r="Z61" s="43"/>
      <c r="AA61" s="70"/>
      <c r="AB61" s="60"/>
      <c r="AC61" s="43"/>
      <c r="AD61" s="70"/>
      <c r="AE61" s="43"/>
      <c r="AF61" s="70"/>
      <c r="AG61" s="57"/>
      <c r="AH61" s="70"/>
      <c r="AI61" s="60"/>
      <c r="AJ61" s="43"/>
      <c r="AK61" s="89"/>
      <c r="AL61" s="88"/>
      <c r="AM61" s="88"/>
    </row>
    <row r="62" spans="2:39" ht="13.5" thickBot="1">
      <c r="B62" s="35"/>
      <c r="C62" s="35"/>
      <c r="D62" s="77"/>
      <c r="E62" s="94"/>
      <c r="F62" s="48"/>
      <c r="G62" s="101"/>
      <c r="H62" s="66"/>
      <c r="I62" s="48"/>
      <c r="J62" s="101"/>
      <c r="K62" s="44"/>
      <c r="L62" s="101"/>
      <c r="M62" s="48"/>
      <c r="N62" s="101"/>
      <c r="O62" s="66"/>
      <c r="P62" s="66"/>
      <c r="Q62" s="44"/>
      <c r="R62" s="89"/>
      <c r="S62" s="114"/>
      <c r="T62" s="114"/>
      <c r="U62" s="108"/>
      <c r="W62" s="52"/>
      <c r="X62" s="52"/>
      <c r="Y62" s="53"/>
      <c r="Z62" s="55"/>
      <c r="AA62" s="106"/>
      <c r="AB62" s="56"/>
      <c r="AC62" s="55"/>
      <c r="AD62" s="106"/>
      <c r="AE62" s="54"/>
      <c r="AF62" s="106"/>
      <c r="AG62" s="55"/>
      <c r="AH62" s="106"/>
      <c r="AI62" s="56"/>
      <c r="AJ62" s="54"/>
      <c r="AK62" s="107"/>
      <c r="AL62" s="88"/>
      <c r="AM62" s="88"/>
    </row>
    <row r="63" spans="2:39" ht="12.75">
      <c r="B63" s="31"/>
      <c r="C63" s="31"/>
      <c r="D63" s="57"/>
      <c r="E63" s="70"/>
      <c r="F63" s="68"/>
      <c r="G63" s="103"/>
      <c r="H63" s="69"/>
      <c r="I63" s="68"/>
      <c r="J63" s="103"/>
      <c r="K63" s="47"/>
      <c r="L63" s="103"/>
      <c r="M63" s="68"/>
      <c r="N63" s="103"/>
      <c r="O63" s="69"/>
      <c r="P63" s="69"/>
      <c r="Q63" s="47"/>
      <c r="R63" s="104"/>
      <c r="S63" s="114"/>
      <c r="T63" s="114"/>
      <c r="U63" s="108"/>
      <c r="W63" s="79"/>
      <c r="X63" s="79"/>
      <c r="Y63" s="88"/>
      <c r="Z63" s="88"/>
      <c r="AA63" s="114"/>
      <c r="AB63" s="88"/>
      <c r="AC63" s="88"/>
      <c r="AD63" s="114"/>
      <c r="AE63" s="98"/>
      <c r="AF63" s="114"/>
      <c r="AG63" s="88"/>
      <c r="AH63" s="114"/>
      <c r="AI63" s="88"/>
      <c r="AJ63" s="98"/>
      <c r="AK63" s="114"/>
      <c r="AL63" s="88"/>
      <c r="AM63" s="88"/>
    </row>
    <row r="64" spans="2:39" ht="13.5" thickBot="1">
      <c r="B64" s="52"/>
      <c r="C64" s="52"/>
      <c r="D64" s="140"/>
      <c r="E64" s="106"/>
      <c r="F64" s="133"/>
      <c r="G64" s="134"/>
      <c r="H64" s="135"/>
      <c r="I64" s="133"/>
      <c r="J64" s="134"/>
      <c r="K64" s="131"/>
      <c r="L64" s="134"/>
      <c r="M64" s="133"/>
      <c r="N64" s="134"/>
      <c r="O64" s="135"/>
      <c r="P64" s="135"/>
      <c r="Q64" s="131"/>
      <c r="R64" s="136"/>
      <c r="S64" s="114"/>
      <c r="T64" s="114"/>
      <c r="U64" s="108"/>
      <c r="W64" s="79"/>
      <c r="X64" s="79"/>
      <c r="Y64" s="88"/>
      <c r="Z64" s="88"/>
      <c r="AA64" s="114"/>
      <c r="AB64" s="88"/>
      <c r="AC64" s="88"/>
      <c r="AD64" s="114"/>
      <c r="AE64" s="98"/>
      <c r="AF64" s="114"/>
      <c r="AG64" s="88"/>
      <c r="AH64" s="114"/>
      <c r="AI64" s="88"/>
      <c r="AJ64" s="98"/>
      <c r="AK64" s="114"/>
      <c r="AL64" s="88"/>
      <c r="AM64" s="88"/>
    </row>
    <row r="65" spans="23:39" s="2" customFormat="1" ht="12.75" customHeight="1">
      <c r="W65" s="79"/>
      <c r="X65" s="79"/>
      <c r="Y65" s="88"/>
      <c r="Z65" s="88"/>
      <c r="AA65" s="114"/>
      <c r="AB65" s="88"/>
      <c r="AC65" s="88"/>
      <c r="AD65" s="114"/>
      <c r="AE65" s="98"/>
      <c r="AF65" s="114"/>
      <c r="AG65" s="88"/>
      <c r="AH65" s="114"/>
      <c r="AI65" s="88"/>
      <c r="AJ65" s="98"/>
      <c r="AK65" s="114"/>
      <c r="AL65" s="88"/>
      <c r="AM65" s="88"/>
    </row>
    <row r="66" spans="23:37" ht="12.75"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2:37" s="2" customFormat="1" ht="13.5" customHeight="1" thickBot="1">
      <c r="B67" s="108"/>
      <c r="C67" s="108"/>
      <c r="D67" s="108"/>
      <c r="E67" s="108"/>
      <c r="F67" s="238"/>
      <c r="G67" s="238"/>
      <c r="H67" s="108"/>
      <c r="I67" s="238"/>
      <c r="J67" s="238"/>
      <c r="K67" s="238"/>
      <c r="L67" s="238"/>
      <c r="M67" s="238"/>
      <c r="N67" s="238"/>
      <c r="O67" s="108"/>
      <c r="P67" s="108"/>
      <c r="Q67" s="238"/>
      <c r="R67" s="238"/>
      <c r="S67" s="108"/>
      <c r="T67" s="108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9" s="2" customFormat="1" ht="12.75" customHeight="1">
      <c r="B68" s="224" t="s">
        <v>11</v>
      </c>
      <c r="C68" s="225"/>
      <c r="D68" s="208">
        <f>COUNT(E49:E64)</f>
        <v>6</v>
      </c>
      <c r="E68" s="209"/>
      <c r="F68" s="208">
        <f>COUNT(G49:G61)</f>
        <v>6</v>
      </c>
      <c r="G68" s="209">
        <f>COUNT(G49:G61)</f>
        <v>6</v>
      </c>
      <c r="H68" s="16">
        <f>COUNT(H49:H61)</f>
        <v>6</v>
      </c>
      <c r="I68" s="208">
        <f>COUNT(J49:J61)</f>
        <v>6</v>
      </c>
      <c r="J68" s="209"/>
      <c r="K68" s="208">
        <f>COUNT(L49:L61)</f>
        <v>6</v>
      </c>
      <c r="L68" s="209"/>
      <c r="M68" s="208">
        <f>COUNT(N49:N61)</f>
        <v>6</v>
      </c>
      <c r="N68" s="209"/>
      <c r="O68" s="16">
        <f>COUNT(O49:O61)</f>
        <v>6</v>
      </c>
      <c r="P68" s="16">
        <f>COUNT(P49:P61)</f>
        <v>6</v>
      </c>
      <c r="Q68" s="208">
        <f>COUNT(R49:R61)</f>
        <v>6</v>
      </c>
      <c r="R68" s="209"/>
      <c r="S68" s="2">
        <f>COUNT(S48:S62)</f>
        <v>0</v>
      </c>
      <c r="T68" s="2">
        <f>COUNT(T48:T62)</f>
        <v>0</v>
      </c>
      <c r="W68" s="224" t="s">
        <v>11</v>
      </c>
      <c r="X68" s="225"/>
      <c r="Y68" s="16">
        <f>COUNT(Y47:Y61)</f>
        <v>0</v>
      </c>
      <c r="Z68" s="208">
        <f>COUNT(AA47:AA61)</f>
        <v>0</v>
      </c>
      <c r="AA68" s="209">
        <f>COUNT(AA47:AA61)</f>
        <v>0</v>
      </c>
      <c r="AB68" s="16">
        <f>COUNT(AB47:AB61)</f>
        <v>0</v>
      </c>
      <c r="AC68" s="208">
        <f>COUNT(AD47:AD61)</f>
        <v>0</v>
      </c>
      <c r="AD68" s="209"/>
      <c r="AE68" s="208">
        <f>COUNT(AF47:AF61)</f>
        <v>0</v>
      </c>
      <c r="AF68" s="209"/>
      <c r="AG68" s="208">
        <f>COUNT(AH47:AH61)</f>
        <v>0</v>
      </c>
      <c r="AH68" s="209"/>
      <c r="AI68" s="16">
        <f>COUNT(AI47:AI61)</f>
        <v>0</v>
      </c>
      <c r="AJ68" s="208">
        <f>COUNT(AK48:AK62)</f>
        <v>0</v>
      </c>
      <c r="AK68" s="209"/>
      <c r="AL68" s="78">
        <f>COUNT(AL48:AL62)</f>
        <v>0</v>
      </c>
      <c r="AM68" s="78">
        <f>COUNT(AM48:AM62)</f>
        <v>0</v>
      </c>
    </row>
    <row r="69" spans="2:39" s="2" customFormat="1" ht="12.75" customHeight="1">
      <c r="B69" s="25"/>
      <c r="C69" s="26"/>
      <c r="D69" s="203"/>
      <c r="E69" s="204"/>
      <c r="F69" s="8"/>
      <c r="G69" s="9"/>
      <c r="H69" s="10"/>
      <c r="I69" s="203"/>
      <c r="J69" s="204"/>
      <c r="K69" s="203"/>
      <c r="L69" s="204"/>
      <c r="M69" s="203"/>
      <c r="N69" s="204"/>
      <c r="O69" s="10"/>
      <c r="P69" s="10"/>
      <c r="Q69" s="203"/>
      <c r="R69" s="207"/>
      <c r="S69" s="82"/>
      <c r="T69" s="82"/>
      <c r="W69" s="25"/>
      <c r="X69" s="26"/>
      <c r="Y69" s="7"/>
      <c r="Z69" s="8"/>
      <c r="AA69" s="9"/>
      <c r="AB69" s="10"/>
      <c r="AC69" s="203"/>
      <c r="AD69" s="204"/>
      <c r="AE69" s="203"/>
      <c r="AF69" s="204"/>
      <c r="AG69" s="203"/>
      <c r="AH69" s="204"/>
      <c r="AI69" s="10"/>
      <c r="AJ69" s="203"/>
      <c r="AK69" s="207"/>
      <c r="AL69" s="82"/>
      <c r="AM69" s="82"/>
    </row>
    <row r="70" spans="2:39" s="2" customFormat="1" ht="12.75" customHeight="1">
      <c r="B70" s="217" t="s">
        <v>12</v>
      </c>
      <c r="C70" s="218"/>
      <c r="D70" s="108" t="s">
        <v>10</v>
      </c>
      <c r="E70" s="12">
        <f>MIN(E49:E64)</f>
        <v>5</v>
      </c>
      <c r="F70" s="108"/>
      <c r="G70" s="12">
        <f>MIN(G49:G61)</f>
        <v>1</v>
      </c>
      <c r="H70" s="13">
        <f>MIN(H49:H61)</f>
        <v>7.44</v>
      </c>
      <c r="I70" s="219">
        <f>MIN(J49:J61)</f>
        <v>1</v>
      </c>
      <c r="J70" s="220"/>
      <c r="K70" s="108" t="s">
        <v>10</v>
      </c>
      <c r="L70" s="12">
        <f>MIN(L49:L61)</f>
        <v>5</v>
      </c>
      <c r="M70" s="12" t="s">
        <v>10</v>
      </c>
      <c r="N70" s="13">
        <f>MIN(N49:N61)</f>
        <v>3.6</v>
      </c>
      <c r="O70" s="13">
        <f>MIN(O49:O61)</f>
        <v>0.14</v>
      </c>
      <c r="P70" s="13">
        <f>MIN(P49:P61)</f>
        <v>0.1</v>
      </c>
      <c r="Q70" s="108" t="s">
        <v>10</v>
      </c>
      <c r="R70" s="17">
        <f>MIN(R49:R61)</f>
        <v>0.5</v>
      </c>
      <c r="S70" s="83">
        <f>MIN(S48:S62)</f>
        <v>0</v>
      </c>
      <c r="T70" s="83">
        <f>MIN(T48:T62)</f>
        <v>0</v>
      </c>
      <c r="W70" s="217" t="s">
        <v>12</v>
      </c>
      <c r="X70" s="218"/>
      <c r="Y70" s="11">
        <f>MIN(Y47:Y61)</f>
        <v>0</v>
      </c>
      <c r="Z70" s="108"/>
      <c r="AA70" s="12">
        <f>MIN(AA47:AA61)</f>
        <v>0</v>
      </c>
      <c r="AB70" s="13">
        <f>MIN(AB47:AB61)</f>
        <v>0</v>
      </c>
      <c r="AC70" s="219">
        <f>MIN(AD47:AD61)</f>
        <v>0</v>
      </c>
      <c r="AD70" s="241"/>
      <c r="AE70" s="108"/>
      <c r="AF70" s="12">
        <f>MIN(AF47:AF61)</f>
        <v>0</v>
      </c>
      <c r="AG70" s="12"/>
      <c r="AH70" s="13">
        <f>MIN(AH47:AH61)</f>
        <v>0</v>
      </c>
      <c r="AI70" s="13">
        <f>MIN(AI47:AI61)</f>
        <v>0</v>
      </c>
      <c r="AJ70" s="108"/>
      <c r="AK70" s="17">
        <f>MIN(AK48:AK62)</f>
        <v>0</v>
      </c>
      <c r="AL70" s="17">
        <f>MIN(AL48:AL62)</f>
        <v>0</v>
      </c>
      <c r="AM70" s="17">
        <f>MIN(AM48:AM62)</f>
        <v>0</v>
      </c>
    </row>
    <row r="71" spans="2:39" s="2" customFormat="1" ht="13.5" customHeight="1">
      <c r="B71" s="25"/>
      <c r="C71" s="26"/>
      <c r="D71" s="203"/>
      <c r="E71" s="204"/>
      <c r="F71" s="8"/>
      <c r="G71" s="9"/>
      <c r="H71" s="10"/>
      <c r="I71" s="203"/>
      <c r="J71" s="204"/>
      <c r="K71" s="203"/>
      <c r="L71" s="204"/>
      <c r="M71" s="203"/>
      <c r="N71" s="204"/>
      <c r="O71" s="10"/>
      <c r="P71" s="10"/>
      <c r="Q71" s="203"/>
      <c r="R71" s="207"/>
      <c r="S71" s="82"/>
      <c r="T71" s="82"/>
      <c r="W71" s="25"/>
      <c r="X71" s="26"/>
      <c r="Y71" s="7"/>
      <c r="Z71" s="8"/>
      <c r="AA71" s="9"/>
      <c r="AB71" s="10"/>
      <c r="AC71" s="203"/>
      <c r="AD71" s="204"/>
      <c r="AE71" s="203"/>
      <c r="AF71" s="204"/>
      <c r="AG71" s="203"/>
      <c r="AH71" s="204"/>
      <c r="AI71" s="10"/>
      <c r="AJ71" s="203"/>
      <c r="AK71" s="207"/>
      <c r="AL71" s="82"/>
      <c r="AM71" s="82"/>
    </row>
    <row r="72" spans="2:39" s="2" customFormat="1" ht="12.75" customHeight="1">
      <c r="B72" s="217" t="s">
        <v>13</v>
      </c>
      <c r="C72" s="218"/>
      <c r="D72" s="221">
        <f>SUM(E49:E64)/D68</f>
        <v>5</v>
      </c>
      <c r="E72" s="222">
        <f>SUM(E49:E67)/9</f>
        <v>3.3333333333333335</v>
      </c>
      <c r="F72" s="221">
        <f>SUM(G49:G61)/F68</f>
        <v>2.8333333333333335</v>
      </c>
      <c r="G72" s="222"/>
      <c r="H72" s="110">
        <f>SUM(H49:H61)/H68</f>
        <v>8.07</v>
      </c>
      <c r="I72" s="221">
        <f>SUM(J49:J61)/I68</f>
        <v>238.83333333333334</v>
      </c>
      <c r="J72" s="222"/>
      <c r="K72" s="221">
        <f>SUM(L49:L61)/K68</f>
        <v>5</v>
      </c>
      <c r="L72" s="222">
        <f>SUM(L49:L67)/9</f>
        <v>3.3333333333333335</v>
      </c>
      <c r="M72" s="221">
        <f>SUM(N49:N61)/M68</f>
        <v>6.566666666666667</v>
      </c>
      <c r="N72" s="222"/>
      <c r="O72" s="110">
        <f>SUM(O49:O61)/O68</f>
        <v>0.33</v>
      </c>
      <c r="P72" s="110">
        <f>SUM(P49:P61)/P68</f>
        <v>0.19666666666666668</v>
      </c>
      <c r="Q72" s="221">
        <f>SUM(R49:R61)/Q68</f>
        <v>1.9666666666666668</v>
      </c>
      <c r="R72" s="223"/>
      <c r="S72" s="141" t="e">
        <f>SUM(S48:S62)/S68</f>
        <v>#DIV/0!</v>
      </c>
      <c r="T72" s="141" t="e">
        <f>SUM(T48:T62)/T68</f>
        <v>#DIV/0!</v>
      </c>
      <c r="W72" s="217" t="s">
        <v>13</v>
      </c>
      <c r="X72" s="218"/>
      <c r="Y72" s="109" t="e">
        <f>SUM(Y47:Y61)/Y68</f>
        <v>#DIV/0!</v>
      </c>
      <c r="Z72" s="221" t="e">
        <f>SUM(AA47:AA61)/Z68</f>
        <v>#DIV/0!</v>
      </c>
      <c r="AA72" s="222"/>
      <c r="AB72" s="110" t="e">
        <f>SUM(AB47:AB61)/AB68</f>
        <v>#DIV/0!</v>
      </c>
      <c r="AC72" s="221" t="e">
        <f>SUM(AD47:AD61)/AC68</f>
        <v>#DIV/0!</v>
      </c>
      <c r="AD72" s="222"/>
      <c r="AE72" s="221" t="e">
        <f>SUM(AF47:AF61)/AE68</f>
        <v>#DIV/0!</v>
      </c>
      <c r="AF72" s="222">
        <f>SUM(AF47:AF67)/9</f>
        <v>0</v>
      </c>
      <c r="AG72" s="221" t="e">
        <f>SUM(AH47:AH61)/AG68</f>
        <v>#DIV/0!</v>
      </c>
      <c r="AH72" s="222"/>
      <c r="AI72" s="110" t="e">
        <f>SUM(AI47:AI61)/AI68</f>
        <v>#DIV/0!</v>
      </c>
      <c r="AJ72" s="221" t="e">
        <f>SUM(AK48:AK62)/AJ68</f>
        <v>#DIV/0!</v>
      </c>
      <c r="AK72" s="223"/>
      <c r="AL72" s="111" t="e">
        <f>SUM(AL48:AL62)/AL68</f>
        <v>#DIV/0!</v>
      </c>
      <c r="AM72" s="111" t="e">
        <f>SUM(AM48:AM62)/AM68</f>
        <v>#DIV/0!</v>
      </c>
    </row>
    <row r="73" spans="2:39" s="2" customFormat="1" ht="12.75">
      <c r="B73" s="25"/>
      <c r="C73" s="26"/>
      <c r="D73" s="203"/>
      <c r="E73" s="204"/>
      <c r="F73" s="203"/>
      <c r="G73" s="204"/>
      <c r="H73" s="10"/>
      <c r="I73" s="203"/>
      <c r="J73" s="204"/>
      <c r="K73" s="203"/>
      <c r="L73" s="204"/>
      <c r="M73" s="203"/>
      <c r="N73" s="204"/>
      <c r="O73" s="10"/>
      <c r="P73" s="10"/>
      <c r="Q73" s="203"/>
      <c r="R73" s="207"/>
      <c r="S73" s="82"/>
      <c r="T73" s="82"/>
      <c r="W73" s="25"/>
      <c r="X73" s="26"/>
      <c r="Y73" s="7"/>
      <c r="Z73" s="203"/>
      <c r="AA73" s="204"/>
      <c r="AB73" s="10"/>
      <c r="AC73" s="203"/>
      <c r="AD73" s="204"/>
      <c r="AE73" s="203"/>
      <c r="AF73" s="204"/>
      <c r="AG73" s="203"/>
      <c r="AH73" s="204"/>
      <c r="AI73" s="10"/>
      <c r="AJ73" s="203"/>
      <c r="AK73" s="207"/>
      <c r="AL73" s="82"/>
      <c r="AM73" s="82"/>
    </row>
    <row r="74" spans="2:39" s="2" customFormat="1" ht="13.5" customHeight="1" thickBot="1">
      <c r="B74" s="214" t="s">
        <v>14</v>
      </c>
      <c r="C74" s="215"/>
      <c r="D74" s="205">
        <f>MAX(E49:E64)</f>
        <v>5</v>
      </c>
      <c r="E74" s="206"/>
      <c r="F74" s="205">
        <f>MAX(G49:G61)</f>
        <v>4</v>
      </c>
      <c r="G74" s="206"/>
      <c r="H74" s="15">
        <f>MAX(H49:H61)</f>
        <v>9.14</v>
      </c>
      <c r="I74" s="205">
        <f>MAX(J49:J61)</f>
        <v>1300</v>
      </c>
      <c r="J74" s="206"/>
      <c r="K74" s="205">
        <f>MAX(L49:L61)</f>
        <v>5</v>
      </c>
      <c r="L74" s="206"/>
      <c r="M74" s="205">
        <f>MAX(N49:N61)</f>
        <v>8.9</v>
      </c>
      <c r="N74" s="206"/>
      <c r="O74" s="15">
        <f>MAX(O49:O61)</f>
        <v>0.66</v>
      </c>
      <c r="P74" s="15">
        <f>MAX(P49:P61)</f>
        <v>0.29</v>
      </c>
      <c r="Q74" s="205">
        <f>MAX(R49:R61)</f>
        <v>3.2</v>
      </c>
      <c r="R74" s="216"/>
      <c r="S74" s="83">
        <f>MAX(S48:S62)</f>
        <v>0</v>
      </c>
      <c r="T74" s="83">
        <f>MAX(T48:T62)</f>
        <v>0</v>
      </c>
      <c r="W74" s="214" t="s">
        <v>14</v>
      </c>
      <c r="X74" s="215"/>
      <c r="Y74" s="14">
        <f>MAX(Y47:Y61)</f>
        <v>0</v>
      </c>
      <c r="Z74" s="205">
        <f>MAX(AA47:AA61)</f>
        <v>0</v>
      </c>
      <c r="AA74" s="206"/>
      <c r="AB74" s="15">
        <f>MAX(AB47:AB61)</f>
        <v>0</v>
      </c>
      <c r="AC74" s="205">
        <f>MAX(AD47:AD61)</f>
        <v>0</v>
      </c>
      <c r="AD74" s="206"/>
      <c r="AE74" s="205">
        <f>MAX(AF47:AF61)</f>
        <v>0</v>
      </c>
      <c r="AF74" s="206"/>
      <c r="AG74" s="205">
        <f>MAX(AH47:AH61)</f>
        <v>0</v>
      </c>
      <c r="AH74" s="206"/>
      <c r="AI74" s="15">
        <f>MAX(AI47:AI61)</f>
        <v>0</v>
      </c>
      <c r="AJ74" s="112">
        <f>MAX(AK48:AK62)</f>
        <v>0</v>
      </c>
      <c r="AK74" s="113"/>
      <c r="AL74" s="112">
        <f>MAX(AL48:AL62)</f>
        <v>0</v>
      </c>
      <c r="AM74" s="112">
        <f>MAX(AM48:AM62)</f>
        <v>0</v>
      </c>
    </row>
    <row r="75" ht="12.75">
      <c r="Z75" s="2"/>
    </row>
    <row r="76" spans="22:26" ht="12.75">
      <c r="V76" s="6"/>
      <c r="Z76" s="2"/>
    </row>
    <row r="77" spans="22:26" ht="12.75">
      <c r="V77" s="6"/>
      <c r="Z77" s="2"/>
    </row>
    <row r="78" ht="12.75">
      <c r="V78" s="6"/>
    </row>
    <row r="79" spans="26:39" ht="29.25" customHeight="1">
      <c r="Z79" s="2"/>
      <c r="AJ79"/>
      <c r="AK79"/>
      <c r="AL79"/>
      <c r="AM79"/>
    </row>
    <row r="80" spans="1:39" ht="13.5" hidden="1" thickBot="1">
      <c r="A80" s="21" t="s">
        <v>15</v>
      </c>
      <c r="C80" s="39">
        <v>0</v>
      </c>
      <c r="Z80" s="2"/>
      <c r="AJ80"/>
      <c r="AK80"/>
      <c r="AL80"/>
      <c r="AM80"/>
    </row>
    <row r="81" spans="1:39" ht="13.5" hidden="1" thickBot="1">
      <c r="A81" s="21" t="s">
        <v>16</v>
      </c>
      <c r="D81" s="130">
        <f>$X$37*D33</f>
        <v>0</v>
      </c>
      <c r="E81" s="137"/>
      <c r="F81" s="251">
        <f>$X$37*F33</f>
        <v>0</v>
      </c>
      <c r="G81" s="252"/>
      <c r="H81" s="130">
        <f>$X$37*H33</f>
        <v>0</v>
      </c>
      <c r="I81" s="251">
        <f>$X$37*I33</f>
        <v>0</v>
      </c>
      <c r="J81" s="252"/>
      <c r="K81" s="251">
        <f>$X$37*K33</f>
        <v>0</v>
      </c>
      <c r="L81" s="252"/>
      <c r="M81" s="251">
        <f>$X$37*M33</f>
        <v>0</v>
      </c>
      <c r="N81" s="252"/>
      <c r="O81" s="130">
        <f>$X$37*O33</f>
        <v>0</v>
      </c>
      <c r="P81" s="130">
        <f>$X$37*P33</f>
        <v>0</v>
      </c>
      <c r="Q81" s="251">
        <f>$X$37*Q33</f>
        <v>0</v>
      </c>
      <c r="R81" s="252"/>
      <c r="S81" s="143"/>
      <c r="T81" s="143"/>
      <c r="Z81" s="2"/>
      <c r="AJ81"/>
      <c r="AK81"/>
      <c r="AL81"/>
      <c r="AM81"/>
    </row>
  </sheetData>
  <mergeCells count="224">
    <mergeCell ref="Z46:AA46"/>
    <mergeCell ref="Z72:AA72"/>
    <mergeCell ref="X45:AH45"/>
    <mergeCell ref="Z73:AA73"/>
    <mergeCell ref="AC73:AD73"/>
    <mergeCell ref="AE73:AF73"/>
    <mergeCell ref="AG73:AH73"/>
    <mergeCell ref="AJ73:AK73"/>
    <mergeCell ref="AJ71:AK71"/>
    <mergeCell ref="AC72:AD72"/>
    <mergeCell ref="AE72:AF72"/>
    <mergeCell ref="AG72:AH72"/>
    <mergeCell ref="AJ72:AK72"/>
    <mergeCell ref="AC69:AD69"/>
    <mergeCell ref="AE69:AF69"/>
    <mergeCell ref="AG69:AH69"/>
    <mergeCell ref="AJ69:AK69"/>
    <mergeCell ref="W70:X70"/>
    <mergeCell ref="AC70:AD70"/>
    <mergeCell ref="W68:X68"/>
    <mergeCell ref="Z68:AA68"/>
    <mergeCell ref="AC68:AD68"/>
    <mergeCell ref="AE68:AF68"/>
    <mergeCell ref="AG68:AH68"/>
    <mergeCell ref="AJ68:AK68"/>
    <mergeCell ref="AC46:AD46"/>
    <mergeCell ref="AE46:AF46"/>
    <mergeCell ref="AG46:AH46"/>
    <mergeCell ref="AJ46:AK46"/>
    <mergeCell ref="Y47:AK47"/>
    <mergeCell ref="Q74:R74"/>
    <mergeCell ref="F81:G81"/>
    <mergeCell ref="I81:J81"/>
    <mergeCell ref="K81:L81"/>
    <mergeCell ref="M81:N81"/>
    <mergeCell ref="Q81:R81"/>
    <mergeCell ref="Q73:R73"/>
    <mergeCell ref="Q71:R71"/>
    <mergeCell ref="Q68:R68"/>
    <mergeCell ref="Q46:R46"/>
    <mergeCell ref="W74:X74"/>
    <mergeCell ref="Z74:AA74"/>
    <mergeCell ref="AC74:AD74"/>
    <mergeCell ref="AE74:AF74"/>
    <mergeCell ref="AG74:AH74"/>
    <mergeCell ref="AC71:AD71"/>
    <mergeCell ref="AE71:AF71"/>
    <mergeCell ref="AG71:AH71"/>
    <mergeCell ref="W72:X72"/>
    <mergeCell ref="B74:C74"/>
    <mergeCell ref="D74:E74"/>
    <mergeCell ref="F74:G74"/>
    <mergeCell ref="I74:J74"/>
    <mergeCell ref="K74:L74"/>
    <mergeCell ref="M74:N74"/>
    <mergeCell ref="D73:E73"/>
    <mergeCell ref="F73:G73"/>
    <mergeCell ref="I73:J73"/>
    <mergeCell ref="K73:L73"/>
    <mergeCell ref="M73:N73"/>
    <mergeCell ref="B72:C72"/>
    <mergeCell ref="D72:E72"/>
    <mergeCell ref="F72:G72"/>
    <mergeCell ref="I72:J72"/>
    <mergeCell ref="K72:L72"/>
    <mergeCell ref="M72:N72"/>
    <mergeCell ref="Q72:R72"/>
    <mergeCell ref="B70:C70"/>
    <mergeCell ref="I70:J70"/>
    <mergeCell ref="D71:E71"/>
    <mergeCell ref="I71:J71"/>
    <mergeCell ref="K71:L71"/>
    <mergeCell ref="M71:N71"/>
    <mergeCell ref="D69:E69"/>
    <mergeCell ref="I69:J69"/>
    <mergeCell ref="K69:L69"/>
    <mergeCell ref="M69:N69"/>
    <mergeCell ref="Q69:R69"/>
    <mergeCell ref="B68:C68"/>
    <mergeCell ref="D68:E68"/>
    <mergeCell ref="F68:G68"/>
    <mergeCell ref="I68:J68"/>
    <mergeCell ref="K68:L68"/>
    <mergeCell ref="M68:N68"/>
    <mergeCell ref="B47:B48"/>
    <mergeCell ref="C47:C48"/>
    <mergeCell ref="D47:R47"/>
    <mergeCell ref="D48:R48"/>
    <mergeCell ref="F67:G67"/>
    <mergeCell ref="I67:J67"/>
    <mergeCell ref="K67:L67"/>
    <mergeCell ref="M67:N67"/>
    <mergeCell ref="Q67:R67"/>
    <mergeCell ref="O39:P39"/>
    <mergeCell ref="H41:I41"/>
    <mergeCell ref="H42:I42"/>
    <mergeCell ref="H43:I43"/>
    <mergeCell ref="H44:I44"/>
    <mergeCell ref="D46:E46"/>
    <mergeCell ref="F46:G46"/>
    <mergeCell ref="I46:J46"/>
    <mergeCell ref="K46:L46"/>
    <mergeCell ref="M46:N46"/>
    <mergeCell ref="Z38:AA38"/>
    <mergeCell ref="AC38:AD38"/>
    <mergeCell ref="AE38:AF38"/>
    <mergeCell ref="AG38:AH38"/>
    <mergeCell ref="AK38:AL38"/>
    <mergeCell ref="M35:N35"/>
    <mergeCell ref="Q35:R35"/>
    <mergeCell ref="W35:X35"/>
    <mergeCell ref="Z35:AA35"/>
    <mergeCell ref="AC35:AD35"/>
    <mergeCell ref="AE35:AF35"/>
    <mergeCell ref="Z34:AA34"/>
    <mergeCell ref="AC34:AD34"/>
    <mergeCell ref="AE34:AF34"/>
    <mergeCell ref="AG34:AH34"/>
    <mergeCell ref="AK34:AL34"/>
    <mergeCell ref="B35:C35"/>
    <mergeCell ref="D35:E35"/>
    <mergeCell ref="F35:G35"/>
    <mergeCell ref="I35:J35"/>
    <mergeCell ref="K35:L35"/>
    <mergeCell ref="D34:E34"/>
    <mergeCell ref="F34:G34"/>
    <mergeCell ref="I34:J34"/>
    <mergeCell ref="K34:L34"/>
    <mergeCell ref="M34:N34"/>
    <mergeCell ref="Q34:R34"/>
    <mergeCell ref="AG35:AH35"/>
    <mergeCell ref="AK35:AL35"/>
    <mergeCell ref="W33:X33"/>
    <mergeCell ref="Z33:AA33"/>
    <mergeCell ref="AC33:AD33"/>
    <mergeCell ref="AE33:AF33"/>
    <mergeCell ref="AG33:AH33"/>
    <mergeCell ref="AK33:AL33"/>
    <mergeCell ref="AE32:AF32"/>
    <mergeCell ref="AG32:AH32"/>
    <mergeCell ref="AK32:AL32"/>
    <mergeCell ref="AC32:AD32"/>
    <mergeCell ref="B33:C33"/>
    <mergeCell ref="D33:E33"/>
    <mergeCell ref="F33:G33"/>
    <mergeCell ref="I33:J33"/>
    <mergeCell ref="K33:L33"/>
    <mergeCell ref="M33:N33"/>
    <mergeCell ref="Q33:R33"/>
    <mergeCell ref="D32:E32"/>
    <mergeCell ref="I32:J32"/>
    <mergeCell ref="K32:L32"/>
    <mergeCell ref="M32:N32"/>
    <mergeCell ref="Q32:R32"/>
    <mergeCell ref="AE30:AF30"/>
    <mergeCell ref="AG30:AH30"/>
    <mergeCell ref="AK30:AL30"/>
    <mergeCell ref="B31:C31"/>
    <mergeCell ref="I31:J31"/>
    <mergeCell ref="W31:X31"/>
    <mergeCell ref="AC31:AD31"/>
    <mergeCell ref="AC29:AD29"/>
    <mergeCell ref="AE29:AF29"/>
    <mergeCell ref="AG29:AH29"/>
    <mergeCell ref="AK29:AL29"/>
    <mergeCell ref="D30:E30"/>
    <mergeCell ref="I30:J30"/>
    <mergeCell ref="K30:L30"/>
    <mergeCell ref="M30:N30"/>
    <mergeCell ref="Q30:R30"/>
    <mergeCell ref="AC30:AD30"/>
    <mergeCell ref="B29:C29"/>
    <mergeCell ref="D29:E29"/>
    <mergeCell ref="F29:G29"/>
    <mergeCell ref="I29:J29"/>
    <mergeCell ref="K29:L29"/>
    <mergeCell ref="M29:N29"/>
    <mergeCell ref="Q29:R29"/>
    <mergeCell ref="W29:X29"/>
    <mergeCell ref="Z29:AA29"/>
    <mergeCell ref="AC8:AD8"/>
    <mergeCell ref="AE8:AF8"/>
    <mergeCell ref="AG8:AH8"/>
    <mergeCell ref="AK8:AL8"/>
    <mergeCell ref="AC28:AD28"/>
    <mergeCell ref="AE28:AF28"/>
    <mergeCell ref="AG28:AH28"/>
    <mergeCell ref="Y9:AL9"/>
    <mergeCell ref="D10:E10"/>
    <mergeCell ref="F10:G10"/>
    <mergeCell ref="I10:J10"/>
    <mergeCell ref="K10:L10"/>
    <mergeCell ref="M10:N10"/>
    <mergeCell ref="AK28:AL28"/>
    <mergeCell ref="F28:G28"/>
    <mergeCell ref="I28:J28"/>
    <mergeCell ref="K28:L28"/>
    <mergeCell ref="M28:N28"/>
    <mergeCell ref="Q28:R28"/>
    <mergeCell ref="Z28:AA28"/>
    <mergeCell ref="O1:P1"/>
    <mergeCell ref="B9:B10"/>
    <mergeCell ref="C9:C10"/>
    <mergeCell ref="D9:R9"/>
    <mergeCell ref="W9:W10"/>
    <mergeCell ref="X9:X10"/>
    <mergeCell ref="Q10:R10"/>
    <mergeCell ref="AI1:AJ1"/>
    <mergeCell ref="H3:I3"/>
    <mergeCell ref="AB3:AC3"/>
    <mergeCell ref="H4:I4"/>
    <mergeCell ref="AB4:AC4"/>
    <mergeCell ref="F8:G8"/>
    <mergeCell ref="I8:J8"/>
    <mergeCell ref="K8:L8"/>
    <mergeCell ref="M8:N8"/>
    <mergeCell ref="Q8:R8"/>
    <mergeCell ref="AB5:AC5"/>
    <mergeCell ref="H6:I6"/>
    <mergeCell ref="AB6:AC6"/>
    <mergeCell ref="B7:C7"/>
    <mergeCell ref="D8:E8"/>
    <mergeCell ref="Y10:AL10"/>
    <mergeCell ref="Z8:A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6" r:id="rId2"/>
  <headerFooter>
    <oddHeader>&amp;LLicence Number 1648&amp;C3502 Hobby's Yards Rd, Blayney</oddHeader>
  </headerFooter>
  <colBreaks count="2" manualBreakCount="2">
    <brk id="18" max="16383" man="1"/>
    <brk id="21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P88"/>
  <sheetViews>
    <sheetView zoomScale="85" zoomScaleNormal="85" workbookViewId="0" topLeftCell="A1"/>
  </sheetViews>
  <sheetFormatPr defaultColWidth="9.140625" defaultRowHeight="12.75"/>
  <cols>
    <col min="1" max="1" width="2.7109375" style="2" customWidth="1"/>
    <col min="2" max="3" width="13.00390625" style="2" customWidth="1"/>
    <col min="4" max="5" width="6.57421875" style="2" customWidth="1"/>
    <col min="6" max="6" width="5.7109375" style="6" customWidth="1"/>
    <col min="7" max="7" width="5.7109375" style="2" customWidth="1"/>
    <col min="8" max="8" width="8.7109375" style="2" customWidth="1"/>
    <col min="9" max="14" width="5.7109375" style="2" customWidth="1"/>
    <col min="15" max="15" width="14.140625" style="2" customWidth="1"/>
    <col min="16" max="16" width="12.28125" style="2" customWidth="1"/>
    <col min="17" max="20" width="5.7109375" style="2" customWidth="1"/>
    <col min="21" max="22" width="2.7109375" style="2" customWidth="1"/>
    <col min="23" max="24" width="13.00390625" style="2" customWidth="1"/>
    <col min="25" max="25" width="12.140625" style="2" customWidth="1"/>
    <col min="26" max="26" width="5.7109375" style="6" customWidth="1"/>
    <col min="27" max="27" width="5.7109375" style="2" customWidth="1"/>
    <col min="28" max="28" width="8.7109375" style="2" customWidth="1"/>
    <col min="29" max="29" width="5.7109375" style="2" customWidth="1"/>
    <col min="30" max="30" width="13.140625" style="2" customWidth="1"/>
    <col min="31" max="34" width="5.7109375" style="2" customWidth="1"/>
    <col min="35" max="35" width="14.140625" style="2" customWidth="1"/>
    <col min="36" max="36" width="10.7109375" style="2" customWidth="1"/>
    <col min="37" max="38" width="5.7109375" style="2" customWidth="1"/>
    <col min="39" max="39" width="6.7109375" style="2" customWidth="1"/>
  </cols>
  <sheetData>
    <row r="1" spans="4:38" ht="51.75" customHeight="1">
      <c r="D1" s="18" t="s">
        <v>17</v>
      </c>
      <c r="E1" s="18"/>
      <c r="F1" s="5"/>
      <c r="O1" s="245" t="s">
        <v>18</v>
      </c>
      <c r="P1" s="245"/>
      <c r="Q1" s="19"/>
      <c r="R1" s="23"/>
      <c r="S1" s="23"/>
      <c r="T1" s="23"/>
      <c r="Y1" s="18" t="s">
        <v>17</v>
      </c>
      <c r="Z1" s="5"/>
      <c r="AI1" s="245" t="s">
        <v>18</v>
      </c>
      <c r="AJ1" s="245"/>
      <c r="AK1" s="58"/>
      <c r="AL1" s="23"/>
    </row>
    <row r="2" spans="4:38" ht="16.5" thickBot="1">
      <c r="D2" s="18" t="s">
        <v>0</v>
      </c>
      <c r="E2" s="18"/>
      <c r="F2" s="5"/>
      <c r="O2" s="19"/>
      <c r="P2" s="19"/>
      <c r="Q2" s="19"/>
      <c r="R2" s="23"/>
      <c r="S2" s="23"/>
      <c r="T2" s="23"/>
      <c r="Y2" s="18" t="s">
        <v>0</v>
      </c>
      <c r="Z2" s="5"/>
      <c r="AI2" s="58"/>
      <c r="AJ2" s="58"/>
      <c r="AK2" s="58"/>
      <c r="AL2" s="23"/>
    </row>
    <row r="3" spans="4:31" ht="16.5" thickBot="1">
      <c r="D3" s="18" t="s">
        <v>1</v>
      </c>
      <c r="E3" s="18"/>
      <c r="F3" s="5"/>
      <c r="H3" s="239">
        <v>1</v>
      </c>
      <c r="I3" s="240"/>
      <c r="K3" s="45" t="s">
        <v>32</v>
      </c>
      <c r="Y3" s="18" t="s">
        <v>1</v>
      </c>
      <c r="Z3" s="5"/>
      <c r="AB3" s="239">
        <v>3</v>
      </c>
      <c r="AC3" s="240"/>
      <c r="AE3" s="45"/>
    </row>
    <row r="4" spans="2:29" ht="16.5" thickBot="1">
      <c r="B4"/>
      <c r="D4" s="18" t="s">
        <v>2</v>
      </c>
      <c r="E4" s="18"/>
      <c r="F4" s="5"/>
      <c r="H4" s="239" t="s">
        <v>49</v>
      </c>
      <c r="I4" s="240"/>
      <c r="W4"/>
      <c r="Y4" s="18" t="s">
        <v>2</v>
      </c>
      <c r="Z4" s="5"/>
      <c r="AB4" s="239" t="s">
        <v>44</v>
      </c>
      <c r="AC4" s="240"/>
    </row>
    <row r="5" spans="4:29" ht="16.5" thickBot="1">
      <c r="D5" s="18" t="s">
        <v>19</v>
      </c>
      <c r="E5" s="18"/>
      <c r="F5" s="5"/>
      <c r="H5" s="62" t="s">
        <v>33</v>
      </c>
      <c r="I5" s="63"/>
      <c r="Y5" s="18" t="s">
        <v>19</v>
      </c>
      <c r="Z5" s="5"/>
      <c r="AB5" s="239" t="s">
        <v>20</v>
      </c>
      <c r="AC5" s="240"/>
    </row>
    <row r="6" spans="4:29" ht="16.5" thickBot="1">
      <c r="D6" s="18" t="s">
        <v>21</v>
      </c>
      <c r="E6" s="18"/>
      <c r="F6" s="5"/>
      <c r="H6" s="210"/>
      <c r="I6" s="211"/>
      <c r="Y6" s="18" t="s">
        <v>21</v>
      </c>
      <c r="Z6" s="5"/>
      <c r="AB6" s="210"/>
      <c r="AC6" s="211"/>
    </row>
    <row r="7" spans="2:24" ht="29.25" customHeight="1" thickBot="1">
      <c r="B7" s="244"/>
      <c r="C7" s="244"/>
      <c r="X7" s="6"/>
    </row>
    <row r="8" spans="1:38" ht="68.25" customHeight="1" thickBot="1">
      <c r="A8" s="1"/>
      <c r="B8" s="24" t="s">
        <v>22</v>
      </c>
      <c r="C8" s="67" t="s">
        <v>35</v>
      </c>
      <c r="D8" s="237" t="s">
        <v>34</v>
      </c>
      <c r="E8" s="213"/>
      <c r="F8" s="212" t="s">
        <v>3</v>
      </c>
      <c r="G8" s="213"/>
      <c r="H8" s="4" t="s">
        <v>4</v>
      </c>
      <c r="I8" s="212" t="s">
        <v>5</v>
      </c>
      <c r="J8" s="213"/>
      <c r="K8" s="212" t="s">
        <v>6</v>
      </c>
      <c r="L8" s="213"/>
      <c r="M8" s="212" t="s">
        <v>7</v>
      </c>
      <c r="N8" s="213"/>
      <c r="O8" s="3" t="s">
        <v>8</v>
      </c>
      <c r="P8" s="3" t="s">
        <v>27</v>
      </c>
      <c r="Q8" s="212" t="s">
        <v>9</v>
      </c>
      <c r="R8" s="226"/>
      <c r="S8" s="80" t="s">
        <v>37</v>
      </c>
      <c r="T8" s="80" t="s">
        <v>38</v>
      </c>
      <c r="W8" s="24" t="s">
        <v>22</v>
      </c>
      <c r="X8" s="67" t="s">
        <v>35</v>
      </c>
      <c r="Y8" s="22" t="s">
        <v>34</v>
      </c>
      <c r="Z8" s="212" t="s">
        <v>3</v>
      </c>
      <c r="AA8" s="213"/>
      <c r="AB8" s="4" t="s">
        <v>4</v>
      </c>
      <c r="AC8" s="212" t="s">
        <v>5</v>
      </c>
      <c r="AD8" s="213"/>
      <c r="AE8" s="212" t="s">
        <v>6</v>
      </c>
      <c r="AF8" s="213"/>
      <c r="AG8" s="212" t="s">
        <v>7</v>
      </c>
      <c r="AH8" s="213"/>
      <c r="AI8" s="3" t="s">
        <v>8</v>
      </c>
      <c r="AJ8" s="3" t="s">
        <v>27</v>
      </c>
      <c r="AK8" s="212" t="s">
        <v>9</v>
      </c>
      <c r="AL8" s="226"/>
    </row>
    <row r="9" spans="1:38" ht="12.75">
      <c r="A9" s="1"/>
      <c r="B9" s="227"/>
      <c r="C9" s="227"/>
      <c r="D9" s="229" t="s">
        <v>29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42"/>
      <c r="S9" s="80"/>
      <c r="T9" s="80"/>
      <c r="W9" s="227"/>
      <c r="X9" s="227"/>
      <c r="Y9" s="229" t="s">
        <v>24</v>
      </c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42"/>
    </row>
    <row r="10" spans="1:38" ht="13.5" thickBot="1">
      <c r="A10" s="1"/>
      <c r="B10" s="228"/>
      <c r="C10" s="228"/>
      <c r="D10" s="233">
        <v>30</v>
      </c>
      <c r="E10" s="234"/>
      <c r="F10" s="234">
        <v>30</v>
      </c>
      <c r="G10" s="234"/>
      <c r="H10" s="71" t="s">
        <v>30</v>
      </c>
      <c r="I10" s="234">
        <v>600</v>
      </c>
      <c r="J10" s="234"/>
      <c r="K10" s="234">
        <v>10</v>
      </c>
      <c r="L10" s="234"/>
      <c r="M10" s="234">
        <v>15</v>
      </c>
      <c r="N10" s="234"/>
      <c r="O10" s="71">
        <v>1</v>
      </c>
      <c r="P10" s="71" t="s">
        <v>31</v>
      </c>
      <c r="Q10" s="234">
        <v>2</v>
      </c>
      <c r="R10" s="243"/>
      <c r="S10" s="81"/>
      <c r="T10" s="81"/>
      <c r="W10" s="228"/>
      <c r="X10" s="228"/>
      <c r="Y10" s="233" t="s">
        <v>25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43"/>
    </row>
    <row r="11" spans="2:38" ht="12.75">
      <c r="B11" s="119">
        <v>44671</v>
      </c>
      <c r="C11" s="119">
        <v>44687</v>
      </c>
      <c r="D11" s="153" t="s">
        <v>10</v>
      </c>
      <c r="E11" s="144">
        <v>5</v>
      </c>
      <c r="F11" s="129"/>
      <c r="G11" s="144">
        <v>2</v>
      </c>
      <c r="H11" s="128">
        <v>7.05</v>
      </c>
      <c r="I11" s="129"/>
      <c r="J11" s="161">
        <v>510</v>
      </c>
      <c r="K11" s="154" t="s">
        <v>10</v>
      </c>
      <c r="L11" s="144">
        <v>5</v>
      </c>
      <c r="M11" s="129"/>
      <c r="N11" s="144">
        <v>4.9</v>
      </c>
      <c r="O11" s="128">
        <v>0.1</v>
      </c>
      <c r="P11" s="155" t="s">
        <v>51</v>
      </c>
      <c r="Q11" s="120"/>
      <c r="R11" s="145">
        <v>1.5</v>
      </c>
      <c r="S11" s="88">
        <v>63</v>
      </c>
      <c r="T11" s="88">
        <v>68</v>
      </c>
      <c r="W11" s="29"/>
      <c r="X11" s="30"/>
      <c r="Y11" s="75"/>
      <c r="Z11" s="40"/>
      <c r="AA11" s="94"/>
      <c r="AB11" s="59"/>
      <c r="AC11" s="40"/>
      <c r="AD11" s="94"/>
      <c r="AE11" s="40"/>
      <c r="AF11" s="94"/>
      <c r="AG11" s="77"/>
      <c r="AH11" s="94"/>
      <c r="AI11" s="59"/>
      <c r="AJ11" s="59"/>
      <c r="AK11" s="41"/>
      <c r="AL11" s="95"/>
    </row>
    <row r="12" spans="2:38" ht="12.75">
      <c r="B12" s="119">
        <v>44707</v>
      </c>
      <c r="C12" s="119">
        <v>44736</v>
      </c>
      <c r="D12" s="153" t="s">
        <v>10</v>
      </c>
      <c r="E12" s="144">
        <v>5</v>
      </c>
      <c r="F12" s="129"/>
      <c r="G12" s="144">
        <v>2</v>
      </c>
      <c r="H12" s="128">
        <v>6.92</v>
      </c>
      <c r="I12" s="129"/>
      <c r="J12" s="144">
        <v>26</v>
      </c>
      <c r="K12" s="156" t="s">
        <v>10</v>
      </c>
      <c r="L12" s="144">
        <v>5</v>
      </c>
      <c r="M12" s="129"/>
      <c r="N12" s="144">
        <v>5.9</v>
      </c>
      <c r="O12" s="128">
        <v>2.6</v>
      </c>
      <c r="P12" s="155" t="s">
        <v>51</v>
      </c>
      <c r="Q12" s="156" t="s">
        <v>10</v>
      </c>
      <c r="R12" s="145">
        <v>0.5</v>
      </c>
      <c r="S12" s="88">
        <v>67</v>
      </c>
      <c r="T12" s="88">
        <v>71</v>
      </c>
      <c r="W12" s="31"/>
      <c r="X12" s="32"/>
      <c r="Y12" s="65"/>
      <c r="Z12" s="43"/>
      <c r="AA12" s="70"/>
      <c r="AB12" s="60"/>
      <c r="AC12" s="43"/>
      <c r="AD12" s="70"/>
      <c r="AE12" s="43"/>
      <c r="AF12" s="70"/>
      <c r="AG12" s="57"/>
      <c r="AH12" s="70"/>
      <c r="AI12" s="60"/>
      <c r="AJ12" s="60"/>
      <c r="AK12" s="43"/>
      <c r="AL12" s="89"/>
    </row>
    <row r="13" spans="2:38" ht="12.75">
      <c r="B13" s="119">
        <v>44733</v>
      </c>
      <c r="C13" s="119">
        <v>44750</v>
      </c>
      <c r="D13" s="153" t="s">
        <v>10</v>
      </c>
      <c r="E13" s="157">
        <v>5</v>
      </c>
      <c r="F13" s="158"/>
      <c r="G13" s="157">
        <v>1</v>
      </c>
      <c r="H13" s="155">
        <v>7.1</v>
      </c>
      <c r="I13" s="164" t="s">
        <v>26</v>
      </c>
      <c r="J13" s="163">
        <v>4</v>
      </c>
      <c r="K13" s="156" t="s">
        <v>10</v>
      </c>
      <c r="L13" s="157">
        <v>5</v>
      </c>
      <c r="M13" s="158"/>
      <c r="N13" s="157">
        <v>6.9</v>
      </c>
      <c r="O13" s="155">
        <v>0.3</v>
      </c>
      <c r="P13" s="155" t="s">
        <v>51</v>
      </c>
      <c r="Q13" s="156" t="s">
        <v>10</v>
      </c>
      <c r="R13" s="160">
        <v>0.5</v>
      </c>
      <c r="S13" s="171">
        <v>72</v>
      </c>
      <c r="T13" s="171">
        <v>77</v>
      </c>
      <c r="W13" s="31"/>
      <c r="X13" s="32"/>
      <c r="Y13" s="65"/>
      <c r="Z13" s="43"/>
      <c r="AA13" s="70"/>
      <c r="AB13" s="60"/>
      <c r="AC13" s="43"/>
      <c r="AD13" s="70"/>
      <c r="AE13" s="43"/>
      <c r="AF13" s="70"/>
      <c r="AG13" s="57"/>
      <c r="AH13" s="70"/>
      <c r="AI13" s="60"/>
      <c r="AJ13" s="60"/>
      <c r="AK13" s="43"/>
      <c r="AL13" s="89"/>
    </row>
    <row r="14" spans="2:38" ht="12.75">
      <c r="B14" s="119">
        <v>44755</v>
      </c>
      <c r="C14" s="119">
        <v>44771</v>
      </c>
      <c r="D14" s="153" t="s">
        <v>10</v>
      </c>
      <c r="E14" s="144">
        <v>5</v>
      </c>
      <c r="F14" s="129"/>
      <c r="G14" s="144">
        <v>1</v>
      </c>
      <c r="H14" s="128">
        <v>7.14</v>
      </c>
      <c r="I14" s="154" t="s">
        <v>26</v>
      </c>
      <c r="J14" s="165">
        <v>1</v>
      </c>
      <c r="K14" s="156" t="s">
        <v>10</v>
      </c>
      <c r="L14" s="144">
        <v>5</v>
      </c>
      <c r="M14" s="129"/>
      <c r="N14" s="144">
        <v>4.3</v>
      </c>
      <c r="O14" s="128">
        <v>0.21</v>
      </c>
      <c r="P14" s="155" t="s">
        <v>51</v>
      </c>
      <c r="Q14" s="156" t="s">
        <v>10</v>
      </c>
      <c r="R14" s="145">
        <v>0.5</v>
      </c>
      <c r="S14" s="88">
        <v>74</v>
      </c>
      <c r="T14" s="88">
        <v>78</v>
      </c>
      <c r="W14" s="31"/>
      <c r="X14" s="32"/>
      <c r="Y14" s="65"/>
      <c r="Z14" s="43"/>
      <c r="AA14" s="70"/>
      <c r="AB14" s="60"/>
      <c r="AC14" s="43"/>
      <c r="AD14" s="70"/>
      <c r="AE14" s="43"/>
      <c r="AF14" s="70"/>
      <c r="AG14" s="57"/>
      <c r="AH14" s="70"/>
      <c r="AI14" s="60"/>
      <c r="AJ14" s="60"/>
      <c r="AK14" s="43"/>
      <c r="AL14" s="89"/>
    </row>
    <row r="15" spans="2:38" ht="12.75">
      <c r="B15" s="119">
        <v>44790</v>
      </c>
      <c r="C15" s="119">
        <v>44802</v>
      </c>
      <c r="D15" s="153" t="s">
        <v>10</v>
      </c>
      <c r="E15" s="144">
        <v>5</v>
      </c>
      <c r="F15" s="129"/>
      <c r="G15" s="144">
        <v>1</v>
      </c>
      <c r="H15" s="128">
        <v>7.18</v>
      </c>
      <c r="I15" s="154" t="s">
        <v>26</v>
      </c>
      <c r="J15" s="161">
        <v>2</v>
      </c>
      <c r="K15" s="156" t="s">
        <v>10</v>
      </c>
      <c r="L15" s="144">
        <v>5</v>
      </c>
      <c r="M15" s="129"/>
      <c r="N15" s="144">
        <v>4.3</v>
      </c>
      <c r="O15" s="128">
        <v>0.26</v>
      </c>
      <c r="P15" s="155" t="s">
        <v>52</v>
      </c>
      <c r="Q15" s="156" t="s">
        <v>10</v>
      </c>
      <c r="R15" s="145">
        <v>0.5</v>
      </c>
      <c r="S15" s="88">
        <v>69</v>
      </c>
      <c r="T15" s="88">
        <v>74</v>
      </c>
      <c r="W15" s="29"/>
      <c r="X15" s="30"/>
      <c r="Y15" s="64"/>
      <c r="Z15" s="36"/>
      <c r="AA15" s="90"/>
      <c r="AB15" s="42"/>
      <c r="AC15" s="36"/>
      <c r="AD15" s="90"/>
      <c r="AE15" s="37"/>
      <c r="AF15" s="91"/>
      <c r="AG15" s="38"/>
      <c r="AH15" s="90"/>
      <c r="AI15" s="42"/>
      <c r="AJ15" s="42"/>
      <c r="AK15" s="36"/>
      <c r="AL15" s="93"/>
    </row>
    <row r="16" spans="2:38" ht="12.75">
      <c r="B16" s="119">
        <v>44811</v>
      </c>
      <c r="C16" s="119">
        <v>44824</v>
      </c>
      <c r="D16" s="153" t="s">
        <v>10</v>
      </c>
      <c r="E16" s="144">
        <v>5</v>
      </c>
      <c r="F16" s="154" t="s">
        <v>10</v>
      </c>
      <c r="G16" s="144">
        <v>1</v>
      </c>
      <c r="H16" s="128">
        <v>7.38</v>
      </c>
      <c r="I16" s="154" t="s">
        <v>26</v>
      </c>
      <c r="J16" s="161">
        <v>6</v>
      </c>
      <c r="K16" s="156" t="s">
        <v>10</v>
      </c>
      <c r="L16" s="144">
        <v>5</v>
      </c>
      <c r="M16" s="129"/>
      <c r="N16" s="144">
        <v>3.8</v>
      </c>
      <c r="O16" s="128">
        <v>0.41</v>
      </c>
      <c r="P16" s="155" t="s">
        <v>51</v>
      </c>
      <c r="Q16" s="156" t="s">
        <v>10</v>
      </c>
      <c r="R16" s="145">
        <v>0.5</v>
      </c>
      <c r="S16" s="88">
        <v>70</v>
      </c>
      <c r="T16" s="88">
        <v>73</v>
      </c>
      <c r="W16" s="29"/>
      <c r="X16" s="30"/>
      <c r="Y16" s="75"/>
      <c r="Z16" s="40"/>
      <c r="AA16" s="94"/>
      <c r="AB16" s="59"/>
      <c r="AC16" s="40"/>
      <c r="AD16" s="94"/>
      <c r="AE16" s="40"/>
      <c r="AF16" s="94"/>
      <c r="AG16" s="77"/>
      <c r="AH16" s="94"/>
      <c r="AI16" s="59"/>
      <c r="AJ16" s="59"/>
      <c r="AK16" s="41"/>
      <c r="AL16" s="95"/>
    </row>
    <row r="17" spans="2:38" ht="12.75">
      <c r="B17" s="119">
        <v>44853</v>
      </c>
      <c r="C17" s="119">
        <v>44867</v>
      </c>
      <c r="D17" s="153" t="s">
        <v>10</v>
      </c>
      <c r="E17" s="144">
        <v>5</v>
      </c>
      <c r="F17" s="129"/>
      <c r="G17" s="144">
        <v>3</v>
      </c>
      <c r="H17" s="128">
        <v>7.41</v>
      </c>
      <c r="I17" s="158" t="s">
        <v>53</v>
      </c>
      <c r="J17" s="170">
        <v>8</v>
      </c>
      <c r="K17" s="156" t="s">
        <v>10</v>
      </c>
      <c r="L17" s="144">
        <v>5</v>
      </c>
      <c r="M17" s="129"/>
      <c r="N17" s="144">
        <v>4</v>
      </c>
      <c r="O17" s="128">
        <v>0.23</v>
      </c>
      <c r="P17" s="155" t="s">
        <v>51</v>
      </c>
      <c r="Q17" s="156" t="s">
        <v>10</v>
      </c>
      <c r="R17" s="145">
        <v>0.5</v>
      </c>
      <c r="S17" s="88">
        <v>62</v>
      </c>
      <c r="T17" s="88">
        <v>67</v>
      </c>
      <c r="W17" s="27"/>
      <c r="X17" s="28"/>
      <c r="Y17" s="65"/>
      <c r="Z17" s="43"/>
      <c r="AA17" s="70"/>
      <c r="AB17" s="60"/>
      <c r="AC17" s="43"/>
      <c r="AD17" s="70"/>
      <c r="AE17" s="43"/>
      <c r="AF17" s="70"/>
      <c r="AG17" s="57"/>
      <c r="AH17" s="70"/>
      <c r="AI17" s="60"/>
      <c r="AJ17" s="60"/>
      <c r="AK17" s="43"/>
      <c r="AL17" s="89"/>
    </row>
    <row r="18" spans="2:38" ht="12.75">
      <c r="B18" s="119">
        <v>44886</v>
      </c>
      <c r="C18" s="119">
        <v>44896</v>
      </c>
      <c r="D18" s="153" t="s">
        <v>10</v>
      </c>
      <c r="E18" s="144">
        <v>5</v>
      </c>
      <c r="F18" s="154"/>
      <c r="G18" s="157">
        <v>2</v>
      </c>
      <c r="H18" s="155">
        <v>7.62</v>
      </c>
      <c r="I18" s="154"/>
      <c r="J18" s="161">
        <v>42</v>
      </c>
      <c r="K18" s="156" t="s">
        <v>10</v>
      </c>
      <c r="L18" s="144">
        <v>5</v>
      </c>
      <c r="M18" s="154"/>
      <c r="N18" s="157">
        <v>5.2</v>
      </c>
      <c r="O18" s="155">
        <v>0.24</v>
      </c>
      <c r="P18" s="155">
        <v>0.06</v>
      </c>
      <c r="Q18" s="156" t="s">
        <v>10</v>
      </c>
      <c r="R18" s="145">
        <v>0.5</v>
      </c>
      <c r="S18" s="171">
        <v>57</v>
      </c>
      <c r="T18" s="171">
        <v>62</v>
      </c>
      <c r="W18" s="33"/>
      <c r="X18" s="34"/>
      <c r="Y18" s="65"/>
      <c r="Z18" s="43"/>
      <c r="AA18" s="70"/>
      <c r="AB18" s="60"/>
      <c r="AC18" s="43"/>
      <c r="AD18" s="70"/>
      <c r="AE18" s="43"/>
      <c r="AF18" s="70"/>
      <c r="AG18" s="57"/>
      <c r="AH18" s="70"/>
      <c r="AI18" s="60"/>
      <c r="AJ18" s="60"/>
      <c r="AK18" s="43"/>
      <c r="AL18" s="89"/>
    </row>
    <row r="19" spans="2:38" ht="12.75">
      <c r="B19" s="119">
        <v>44902</v>
      </c>
      <c r="C19" s="119">
        <v>44915</v>
      </c>
      <c r="D19" s="153" t="s">
        <v>10</v>
      </c>
      <c r="E19" s="144">
        <v>5</v>
      </c>
      <c r="F19" s="154"/>
      <c r="G19" s="157">
        <v>2</v>
      </c>
      <c r="H19" s="155">
        <v>7.35</v>
      </c>
      <c r="I19" s="154"/>
      <c r="J19" s="161">
        <v>59</v>
      </c>
      <c r="K19" s="156" t="s">
        <v>10</v>
      </c>
      <c r="L19" s="144">
        <v>5</v>
      </c>
      <c r="M19" s="154"/>
      <c r="N19" s="157">
        <v>4.4</v>
      </c>
      <c r="O19" s="155">
        <v>0.16</v>
      </c>
      <c r="P19" s="155" t="s">
        <v>51</v>
      </c>
      <c r="Q19" s="156" t="s">
        <v>10</v>
      </c>
      <c r="R19" s="145">
        <v>0.5</v>
      </c>
      <c r="S19" s="171">
        <v>64</v>
      </c>
      <c r="T19" s="171">
        <v>69</v>
      </c>
      <c r="W19" s="33"/>
      <c r="X19" s="34"/>
      <c r="Y19" s="65"/>
      <c r="Z19" s="43"/>
      <c r="AA19" s="70"/>
      <c r="AB19" s="60"/>
      <c r="AC19" s="43"/>
      <c r="AD19" s="70"/>
      <c r="AE19" s="43"/>
      <c r="AF19" s="70"/>
      <c r="AG19" s="57"/>
      <c r="AH19" s="70"/>
      <c r="AI19" s="60"/>
      <c r="AJ19" s="60"/>
      <c r="AK19" s="43"/>
      <c r="AL19" s="89"/>
    </row>
    <row r="20" spans="2:38" ht="12.75">
      <c r="B20" s="119">
        <v>44943</v>
      </c>
      <c r="C20" s="119">
        <v>44944</v>
      </c>
      <c r="D20" s="153" t="s">
        <v>10</v>
      </c>
      <c r="E20" s="144">
        <v>5</v>
      </c>
      <c r="F20" s="129"/>
      <c r="G20" s="144">
        <v>5</v>
      </c>
      <c r="H20" s="128">
        <v>7.08</v>
      </c>
      <c r="I20" s="129"/>
      <c r="J20" s="161">
        <v>39</v>
      </c>
      <c r="K20" s="156" t="s">
        <v>10</v>
      </c>
      <c r="L20" s="144">
        <v>5</v>
      </c>
      <c r="M20" s="129"/>
      <c r="N20" s="144">
        <v>5.8</v>
      </c>
      <c r="O20" s="128">
        <v>0.2</v>
      </c>
      <c r="P20" s="155" t="s">
        <v>51</v>
      </c>
      <c r="Q20" s="156" t="s">
        <v>10</v>
      </c>
      <c r="R20" s="145">
        <v>0.5</v>
      </c>
      <c r="S20" s="88">
        <v>61</v>
      </c>
      <c r="T20" s="88">
        <v>66</v>
      </c>
      <c r="W20" s="31"/>
      <c r="X20" s="32"/>
      <c r="Y20" s="65"/>
      <c r="Z20" s="43"/>
      <c r="AA20" s="70"/>
      <c r="AB20" s="60"/>
      <c r="AC20" s="43"/>
      <c r="AD20" s="70"/>
      <c r="AE20" s="43"/>
      <c r="AF20" s="70"/>
      <c r="AG20" s="57"/>
      <c r="AH20" s="70"/>
      <c r="AI20" s="60"/>
      <c r="AJ20" s="60"/>
      <c r="AK20" s="43"/>
      <c r="AL20" s="89"/>
    </row>
    <row r="21" spans="2:38" ht="12.75">
      <c r="B21" s="119">
        <v>44972</v>
      </c>
      <c r="C21" s="119">
        <v>44991</v>
      </c>
      <c r="D21" s="153" t="s">
        <v>10</v>
      </c>
      <c r="E21" s="144">
        <v>5</v>
      </c>
      <c r="F21" s="129"/>
      <c r="G21" s="144">
        <v>4</v>
      </c>
      <c r="H21" s="128">
        <v>7.12</v>
      </c>
      <c r="I21" s="158" t="s">
        <v>53</v>
      </c>
      <c r="J21" s="144">
        <v>3</v>
      </c>
      <c r="K21" s="156" t="s">
        <v>10</v>
      </c>
      <c r="L21" s="144">
        <v>5</v>
      </c>
      <c r="M21" s="129"/>
      <c r="N21" s="144">
        <v>4.5</v>
      </c>
      <c r="O21" s="128">
        <v>0.55</v>
      </c>
      <c r="P21" s="155">
        <v>0.31</v>
      </c>
      <c r="Q21" s="156" t="s">
        <v>10</v>
      </c>
      <c r="R21" s="145">
        <v>0.5</v>
      </c>
      <c r="S21" s="88">
        <v>61</v>
      </c>
      <c r="T21" s="88">
        <v>66</v>
      </c>
      <c r="W21" s="33"/>
      <c r="X21" s="34"/>
      <c r="Y21" s="96"/>
      <c r="Z21" s="46"/>
      <c r="AA21" s="97"/>
      <c r="AB21" s="61"/>
      <c r="AC21" s="46"/>
      <c r="AD21" s="97"/>
      <c r="AE21" s="46"/>
      <c r="AF21" s="97"/>
      <c r="AG21" s="98"/>
      <c r="AH21" s="97"/>
      <c r="AI21" s="61"/>
      <c r="AJ21" s="61"/>
      <c r="AK21" s="46"/>
      <c r="AL21" s="99"/>
    </row>
    <row r="22" spans="2:38" ht="12.75">
      <c r="B22" s="119">
        <v>45007</v>
      </c>
      <c r="C22" s="119">
        <v>45020</v>
      </c>
      <c r="D22" s="153" t="s">
        <v>10</v>
      </c>
      <c r="E22" s="144">
        <v>5</v>
      </c>
      <c r="F22" s="123"/>
      <c r="G22" s="144">
        <v>6</v>
      </c>
      <c r="H22" s="128">
        <v>7.1</v>
      </c>
      <c r="I22" s="123"/>
      <c r="J22" s="144">
        <v>78</v>
      </c>
      <c r="K22" s="156" t="s">
        <v>10</v>
      </c>
      <c r="L22" s="144">
        <v>5</v>
      </c>
      <c r="M22" s="123"/>
      <c r="N22" s="144">
        <v>3.4</v>
      </c>
      <c r="O22" s="128">
        <v>0.32</v>
      </c>
      <c r="P22" s="128">
        <v>0.22</v>
      </c>
      <c r="Q22" s="156" t="s">
        <v>10</v>
      </c>
      <c r="R22" s="145">
        <v>0.5</v>
      </c>
      <c r="S22" s="88">
        <v>58</v>
      </c>
      <c r="T22" s="88">
        <v>63</v>
      </c>
      <c r="W22" s="33"/>
      <c r="X22" s="34"/>
      <c r="Y22" s="96"/>
      <c r="Z22" s="46"/>
      <c r="AA22" s="97"/>
      <c r="AB22" s="61"/>
      <c r="AC22" s="46"/>
      <c r="AD22" s="97"/>
      <c r="AE22" s="46"/>
      <c r="AF22" s="97"/>
      <c r="AG22" s="98"/>
      <c r="AH22" s="97"/>
      <c r="AI22" s="61"/>
      <c r="AJ22" s="61"/>
      <c r="AK22" s="46"/>
      <c r="AL22" s="99"/>
    </row>
    <row r="23" spans="2:38" ht="12.75">
      <c r="B23" s="119">
        <v>45028</v>
      </c>
      <c r="C23" s="119">
        <v>45042</v>
      </c>
      <c r="D23" s="153" t="s">
        <v>10</v>
      </c>
      <c r="E23" s="144">
        <v>5</v>
      </c>
      <c r="F23" s="129"/>
      <c r="G23" s="144">
        <v>5</v>
      </c>
      <c r="H23" s="128">
        <v>7.29</v>
      </c>
      <c r="I23" s="129"/>
      <c r="J23" s="162">
        <v>25</v>
      </c>
      <c r="K23" s="156" t="s">
        <v>10</v>
      </c>
      <c r="L23" s="144">
        <v>5</v>
      </c>
      <c r="M23" s="129"/>
      <c r="N23" s="144">
        <v>3.2</v>
      </c>
      <c r="O23" s="128">
        <v>1.1</v>
      </c>
      <c r="P23" s="155" t="s">
        <v>51</v>
      </c>
      <c r="Q23" s="156" t="s">
        <v>10</v>
      </c>
      <c r="R23" s="145">
        <v>0.5</v>
      </c>
      <c r="S23" s="88">
        <v>64</v>
      </c>
      <c r="T23" s="88">
        <v>69</v>
      </c>
      <c r="W23" s="31"/>
      <c r="X23" s="31"/>
      <c r="Y23" s="100"/>
      <c r="Z23" s="48"/>
      <c r="AA23" s="101"/>
      <c r="AB23" s="66"/>
      <c r="AC23" s="44"/>
      <c r="AD23" s="101"/>
      <c r="AE23" s="44"/>
      <c r="AF23" s="101"/>
      <c r="AG23" s="48"/>
      <c r="AH23" s="101"/>
      <c r="AI23" s="66"/>
      <c r="AJ23" s="66"/>
      <c r="AK23" s="44"/>
      <c r="AL23" s="89"/>
    </row>
    <row r="24" spans="2:38" ht="12.75">
      <c r="B24" s="119"/>
      <c r="C24" s="119"/>
      <c r="D24" s="153"/>
      <c r="E24" s="144"/>
      <c r="F24" s="129"/>
      <c r="G24" s="144"/>
      <c r="H24" s="128"/>
      <c r="I24" s="129"/>
      <c r="J24" s="162"/>
      <c r="K24" s="154"/>
      <c r="L24" s="144"/>
      <c r="M24" s="129"/>
      <c r="N24" s="144"/>
      <c r="O24" s="128"/>
      <c r="P24" s="155"/>
      <c r="Q24" s="156"/>
      <c r="R24" s="145"/>
      <c r="S24" s="88"/>
      <c r="T24" s="88"/>
      <c r="W24" s="31"/>
      <c r="X24" s="31"/>
      <c r="Y24" s="105"/>
      <c r="Z24" s="48"/>
      <c r="AA24" s="101"/>
      <c r="AB24" s="66"/>
      <c r="AC24" s="48"/>
      <c r="AD24" s="101"/>
      <c r="AE24" s="44"/>
      <c r="AF24" s="101"/>
      <c r="AG24" s="48"/>
      <c r="AH24" s="101"/>
      <c r="AI24" s="66"/>
      <c r="AJ24" s="66"/>
      <c r="AK24" s="44"/>
      <c r="AL24" s="89"/>
    </row>
    <row r="25" spans="2:38" ht="12.75">
      <c r="B25" s="119"/>
      <c r="C25" s="119"/>
      <c r="D25" s="153"/>
      <c r="E25" s="144"/>
      <c r="F25" s="129"/>
      <c r="G25" s="144"/>
      <c r="H25" s="128"/>
      <c r="I25" s="129"/>
      <c r="J25" s="161"/>
      <c r="K25" s="154"/>
      <c r="L25" s="144"/>
      <c r="M25" s="129"/>
      <c r="N25" s="144"/>
      <c r="O25" s="128"/>
      <c r="P25" s="155"/>
      <c r="Q25" s="120"/>
      <c r="R25" s="145"/>
      <c r="S25" s="88"/>
      <c r="T25" s="88"/>
      <c r="W25" s="31"/>
      <c r="X25" s="31"/>
      <c r="Y25" s="105"/>
      <c r="Z25" s="48"/>
      <c r="AA25" s="101"/>
      <c r="AB25" s="66"/>
      <c r="AC25" s="44"/>
      <c r="AD25" s="101"/>
      <c r="AE25" s="44"/>
      <c r="AF25" s="101"/>
      <c r="AG25" s="48"/>
      <c r="AH25" s="101"/>
      <c r="AI25" s="66"/>
      <c r="AJ25" s="66"/>
      <c r="AK25" s="44"/>
      <c r="AL25" s="89"/>
    </row>
    <row r="26" spans="2:38" ht="12.75">
      <c r="B26" s="119"/>
      <c r="C26" s="119"/>
      <c r="D26" s="153"/>
      <c r="E26" s="144"/>
      <c r="F26" s="129"/>
      <c r="G26" s="144"/>
      <c r="H26" s="128"/>
      <c r="I26" s="129"/>
      <c r="J26" s="144"/>
      <c r="K26" s="156"/>
      <c r="L26" s="144"/>
      <c r="M26" s="129"/>
      <c r="N26" s="144"/>
      <c r="O26" s="128"/>
      <c r="P26" s="155"/>
      <c r="Q26" s="156"/>
      <c r="R26" s="145"/>
      <c r="S26" s="88"/>
      <c r="T26" s="88"/>
      <c r="W26" s="29"/>
      <c r="X26" s="30"/>
      <c r="Y26" s="75"/>
      <c r="Z26" s="40"/>
      <c r="AA26" s="94"/>
      <c r="AB26" s="59"/>
      <c r="AC26" s="40"/>
      <c r="AD26" s="94"/>
      <c r="AE26" s="40"/>
      <c r="AF26" s="94"/>
      <c r="AG26" s="77"/>
      <c r="AH26" s="94"/>
      <c r="AI26" s="59"/>
      <c r="AJ26" s="59"/>
      <c r="AK26" s="41"/>
      <c r="AL26" s="95"/>
    </row>
    <row r="27" spans="2:38" ht="12.75">
      <c r="B27" s="119"/>
      <c r="C27" s="119"/>
      <c r="D27" s="120"/>
      <c r="E27" s="144"/>
      <c r="F27" s="129"/>
      <c r="G27" s="144"/>
      <c r="H27" s="128"/>
      <c r="I27" s="129"/>
      <c r="J27" s="162"/>
      <c r="K27" s="123"/>
      <c r="L27" s="144"/>
      <c r="M27" s="129"/>
      <c r="N27" s="144"/>
      <c r="O27" s="128"/>
      <c r="P27" s="128"/>
      <c r="Q27" s="120"/>
      <c r="R27" s="145"/>
      <c r="S27" s="88"/>
      <c r="T27" s="88"/>
      <c r="W27" s="31"/>
      <c r="X27" s="32"/>
      <c r="Y27" s="65"/>
      <c r="Z27" s="43"/>
      <c r="AA27" s="70"/>
      <c r="AB27" s="60"/>
      <c r="AC27" s="43"/>
      <c r="AD27" s="70"/>
      <c r="AE27" s="43"/>
      <c r="AF27" s="70"/>
      <c r="AG27" s="57"/>
      <c r="AH27" s="70"/>
      <c r="AI27" s="60"/>
      <c r="AJ27" s="60"/>
      <c r="AK27" s="43"/>
      <c r="AL27" s="89"/>
    </row>
    <row r="28" spans="2:38" ht="13.5" thickBot="1">
      <c r="B28" s="121"/>
      <c r="C28" s="121"/>
      <c r="D28" s="126"/>
      <c r="E28" s="146"/>
      <c r="F28" s="125"/>
      <c r="G28" s="146"/>
      <c r="H28" s="122"/>
      <c r="I28" s="125"/>
      <c r="J28" s="146"/>
      <c r="K28" s="124"/>
      <c r="L28" s="146"/>
      <c r="M28" s="125"/>
      <c r="N28" s="146"/>
      <c r="O28" s="122"/>
      <c r="P28" s="122"/>
      <c r="Q28" s="126"/>
      <c r="R28" s="147"/>
      <c r="S28" s="88"/>
      <c r="T28" s="88"/>
      <c r="W28" s="52"/>
      <c r="X28" s="52"/>
      <c r="Y28" s="53"/>
      <c r="Z28" s="55"/>
      <c r="AA28" s="106"/>
      <c r="AB28" s="56"/>
      <c r="AC28" s="55"/>
      <c r="AD28" s="106"/>
      <c r="AE28" s="54"/>
      <c r="AF28" s="106"/>
      <c r="AG28" s="55"/>
      <c r="AH28" s="106"/>
      <c r="AI28" s="56"/>
      <c r="AJ28" s="56"/>
      <c r="AK28" s="54"/>
      <c r="AL28" s="107"/>
    </row>
    <row r="29" spans="6:26" ht="12.75">
      <c r="F29" s="2"/>
      <c r="I29" s="45"/>
      <c r="Z29" s="2"/>
    </row>
    <row r="31" spans="2:38" ht="13.5" thickBot="1">
      <c r="B31" s="108"/>
      <c r="C31" s="108"/>
      <c r="D31" s="108"/>
      <c r="E31" s="108"/>
      <c r="F31" s="238"/>
      <c r="G31" s="238"/>
      <c r="H31" s="108"/>
      <c r="I31" s="238"/>
      <c r="J31" s="238"/>
      <c r="K31" s="238"/>
      <c r="L31" s="238"/>
      <c r="M31" s="238"/>
      <c r="N31" s="238"/>
      <c r="O31" s="108"/>
      <c r="P31" s="108"/>
      <c r="Q31" s="238"/>
      <c r="R31" s="238"/>
      <c r="S31" s="108"/>
      <c r="T31" s="108"/>
      <c r="W31" s="108"/>
      <c r="X31" s="108"/>
      <c r="Y31" s="108"/>
      <c r="Z31" s="238"/>
      <c r="AA31" s="238"/>
      <c r="AB31" s="108"/>
      <c r="AC31" s="238"/>
      <c r="AD31" s="238"/>
      <c r="AE31" s="238"/>
      <c r="AF31" s="238"/>
      <c r="AG31" s="238"/>
      <c r="AH31" s="238"/>
      <c r="AI31" s="108"/>
      <c r="AJ31" s="108"/>
      <c r="AK31" s="238"/>
      <c r="AL31" s="238"/>
    </row>
    <row r="32" spans="2:38" ht="12.75">
      <c r="B32" s="224" t="s">
        <v>11</v>
      </c>
      <c r="C32" s="225"/>
      <c r="D32" s="254">
        <f>COUNT(E9:E28)</f>
        <v>13</v>
      </c>
      <c r="E32" s="209"/>
      <c r="F32" s="208">
        <f>COUNT(G9:G28)</f>
        <v>13</v>
      </c>
      <c r="G32" s="209"/>
      <c r="H32" s="16">
        <v>13</v>
      </c>
      <c r="I32" s="208">
        <f>COUNT(J9:J28)</f>
        <v>13</v>
      </c>
      <c r="J32" s="209"/>
      <c r="K32" s="208">
        <f>COUNT(L9:L28)</f>
        <v>13</v>
      </c>
      <c r="L32" s="209"/>
      <c r="M32" s="208">
        <f>COUNT(N9:N28)</f>
        <v>13</v>
      </c>
      <c r="N32" s="209"/>
      <c r="O32" s="16">
        <v>13</v>
      </c>
      <c r="P32" s="16">
        <v>12</v>
      </c>
      <c r="Q32" s="208">
        <v>13</v>
      </c>
      <c r="R32" s="255"/>
      <c r="S32" s="2">
        <v>13</v>
      </c>
      <c r="T32" s="2">
        <v>13</v>
      </c>
      <c r="W32" s="224" t="s">
        <v>11</v>
      </c>
      <c r="X32" s="225"/>
      <c r="Y32" s="16">
        <f>COUNT(Y11:Y28)</f>
        <v>0</v>
      </c>
      <c r="Z32" s="208">
        <f>COUNT(AA11:AA28)</f>
        <v>0</v>
      </c>
      <c r="AA32" s="209">
        <f>COUNT(AA11:AA28)</f>
        <v>0</v>
      </c>
      <c r="AB32" s="16">
        <f>COUNT(AB11:AB28)</f>
        <v>0</v>
      </c>
      <c r="AC32" s="208">
        <f>COUNT(AD11:AD28)</f>
        <v>0</v>
      </c>
      <c r="AD32" s="209"/>
      <c r="AE32" s="208">
        <f>COUNT(AF11:AF28)</f>
        <v>0</v>
      </c>
      <c r="AF32" s="209"/>
      <c r="AG32" s="208">
        <f>COUNT(AH11:AH28)</f>
        <v>0</v>
      </c>
      <c r="AH32" s="209"/>
      <c r="AI32" s="16">
        <f>COUNT(AI11:AI28)</f>
        <v>0</v>
      </c>
      <c r="AJ32" s="16">
        <f>COUNT(AJ11:AJ25)</f>
        <v>0</v>
      </c>
      <c r="AK32" s="208">
        <f>COUNT(AL11:AL28)</f>
        <v>0</v>
      </c>
      <c r="AL32" s="209"/>
    </row>
    <row r="33" spans="2:38" ht="12.75">
      <c r="B33" s="25"/>
      <c r="C33" s="26"/>
      <c r="D33" s="253"/>
      <c r="E33" s="204"/>
      <c r="F33" s="8"/>
      <c r="G33" s="9"/>
      <c r="H33" s="10"/>
      <c r="I33" s="203"/>
      <c r="J33" s="204"/>
      <c r="K33" s="203"/>
      <c r="L33" s="204"/>
      <c r="M33" s="203"/>
      <c r="N33" s="204"/>
      <c r="O33" s="10"/>
      <c r="P33" s="10"/>
      <c r="Q33" s="203"/>
      <c r="R33" s="207"/>
      <c r="S33" s="82"/>
      <c r="T33" s="82"/>
      <c r="W33" s="25"/>
      <c r="X33" s="26"/>
      <c r="Y33" s="7"/>
      <c r="Z33" s="8"/>
      <c r="AA33" s="9"/>
      <c r="AB33" s="10"/>
      <c r="AC33" s="203"/>
      <c r="AD33" s="204"/>
      <c r="AE33" s="203"/>
      <c r="AF33" s="204"/>
      <c r="AG33" s="203"/>
      <c r="AH33" s="204"/>
      <c r="AI33" s="10"/>
      <c r="AJ33" s="10"/>
      <c r="AK33" s="203"/>
      <c r="AL33" s="207"/>
    </row>
    <row r="34" spans="2:38" ht="12.75">
      <c r="B34" s="217" t="s">
        <v>12</v>
      </c>
      <c r="C34" s="218"/>
      <c r="D34" s="172" t="s">
        <v>10</v>
      </c>
      <c r="E34" s="12">
        <f>MIN(E11:E28)</f>
        <v>5</v>
      </c>
      <c r="F34" s="108"/>
      <c r="G34" s="12">
        <f>MIN(G11:G28)</f>
        <v>1</v>
      </c>
      <c r="H34" s="13">
        <f>MIN(H11:H28)</f>
        <v>6.92</v>
      </c>
      <c r="I34" s="219">
        <f>MIN(J11:J28)</f>
        <v>1</v>
      </c>
      <c r="J34" s="241"/>
      <c r="K34" s="108" t="s">
        <v>10</v>
      </c>
      <c r="L34" s="12">
        <f>MIN(L11:L28)</f>
        <v>5</v>
      </c>
      <c r="M34" s="12" t="s">
        <v>10</v>
      </c>
      <c r="N34" s="13">
        <f>MIN(N11:N28)</f>
        <v>3.2</v>
      </c>
      <c r="O34" s="13">
        <f>MIN(O11:O28)</f>
        <v>0.1</v>
      </c>
      <c r="P34" s="13">
        <f>MIN(P11:P28)</f>
        <v>0.06</v>
      </c>
      <c r="Q34" s="108" t="s">
        <v>10</v>
      </c>
      <c r="R34" s="17">
        <f>MIN(R11:R28)</f>
        <v>0.5</v>
      </c>
      <c r="S34" s="83">
        <f>MIN(S8:S26)</f>
        <v>57</v>
      </c>
      <c r="T34" s="83">
        <f>MIN(T8:T26)</f>
        <v>62</v>
      </c>
      <c r="W34" s="217" t="s">
        <v>12</v>
      </c>
      <c r="X34" s="218"/>
      <c r="Y34" s="11">
        <f>MIN(Y11:Y28)</f>
        <v>0</v>
      </c>
      <c r="Z34" s="108"/>
      <c r="AA34" s="12">
        <f>MIN(AA11:AA28)</f>
        <v>0</v>
      </c>
      <c r="AB34" s="13">
        <f>MIN(AB11:AB28)</f>
        <v>0</v>
      </c>
      <c r="AC34" s="219">
        <f>MIN(AD11:AD28)</f>
        <v>0</v>
      </c>
      <c r="AD34" s="241"/>
      <c r="AE34" s="108" t="s">
        <v>10</v>
      </c>
      <c r="AF34" s="12">
        <f>MIN(AF11:AF28)</f>
        <v>0</v>
      </c>
      <c r="AG34" s="12" t="s">
        <v>10</v>
      </c>
      <c r="AH34" s="13">
        <f>MIN(AH11:AH28)</f>
        <v>0</v>
      </c>
      <c r="AI34" s="13">
        <f>MIN(AI11:AI28)</f>
        <v>0</v>
      </c>
      <c r="AJ34" s="13">
        <f>MIN(AJ11:AJ25)</f>
        <v>0</v>
      </c>
      <c r="AK34" s="108" t="s">
        <v>10</v>
      </c>
      <c r="AL34" s="17">
        <f>MIN(AL11:AL28)</f>
        <v>0</v>
      </c>
    </row>
    <row r="35" spans="2:38" ht="12.75">
      <c r="B35" s="25"/>
      <c r="C35" s="26"/>
      <c r="D35" s="253"/>
      <c r="E35" s="204"/>
      <c r="F35" s="8"/>
      <c r="G35" s="9"/>
      <c r="H35" s="10"/>
      <c r="I35" s="203"/>
      <c r="J35" s="204"/>
      <c r="K35" s="203"/>
      <c r="L35" s="204"/>
      <c r="M35" s="203"/>
      <c r="N35" s="204"/>
      <c r="O35" s="10"/>
      <c r="P35" s="10"/>
      <c r="Q35" s="203"/>
      <c r="R35" s="207"/>
      <c r="S35" s="82"/>
      <c r="T35" s="82"/>
      <c r="W35" s="25"/>
      <c r="X35" s="26"/>
      <c r="Y35" s="7"/>
      <c r="Z35" s="8"/>
      <c r="AA35" s="9"/>
      <c r="AB35" s="10"/>
      <c r="AC35" s="203"/>
      <c r="AD35" s="204"/>
      <c r="AE35" s="203"/>
      <c r="AF35" s="204"/>
      <c r="AG35" s="203"/>
      <c r="AH35" s="204"/>
      <c r="AI35" s="10"/>
      <c r="AJ35" s="10"/>
      <c r="AK35" s="203"/>
      <c r="AL35" s="207"/>
    </row>
    <row r="36" spans="2:38" ht="12.75">
      <c r="B36" s="217" t="s">
        <v>13</v>
      </c>
      <c r="C36" s="218"/>
      <c r="D36" s="256">
        <f>SUM(E11:E28)/D32</f>
        <v>5</v>
      </c>
      <c r="E36" s="222">
        <f>SUM(E11:E31)/9</f>
        <v>7.222222222222222</v>
      </c>
      <c r="F36" s="221">
        <f>SUM(G11:G28)/F32</f>
        <v>2.6923076923076925</v>
      </c>
      <c r="G36" s="222"/>
      <c r="H36" s="110">
        <f>SUM(H11:H28)/H32</f>
        <v>7.210769230769231</v>
      </c>
      <c r="I36" s="221">
        <f>SUM(J11:J28)/I32</f>
        <v>61.76923076923077</v>
      </c>
      <c r="J36" s="222"/>
      <c r="K36" s="221">
        <f>SUM(L11:L28)/K32</f>
        <v>5</v>
      </c>
      <c r="L36" s="222">
        <f>SUM(L11:L31)/9</f>
        <v>7.222222222222222</v>
      </c>
      <c r="M36" s="221">
        <f>SUM(N11:N28)/M32</f>
        <v>4.661538461538462</v>
      </c>
      <c r="N36" s="222"/>
      <c r="O36" s="110">
        <f>SUM(O11:O28)/O32</f>
        <v>0.513846153846154</v>
      </c>
      <c r="P36" s="168">
        <f>SUM(P11:P28)/P32</f>
        <v>0.049166666666666664</v>
      </c>
      <c r="Q36" s="221">
        <f>SUM(R11:R28)/Q32</f>
        <v>0.5769230769230769</v>
      </c>
      <c r="R36" s="223"/>
      <c r="S36" s="141">
        <f>SUM(S8:S26)/S32</f>
        <v>64.76923076923077</v>
      </c>
      <c r="T36" s="141">
        <f>SUM(T8:T26)/T32</f>
        <v>69.46153846153847</v>
      </c>
      <c r="W36" s="217" t="s">
        <v>13</v>
      </c>
      <c r="X36" s="218"/>
      <c r="Y36" s="109" t="e">
        <f>SUM(Y11:Y28)/Y32</f>
        <v>#DIV/0!</v>
      </c>
      <c r="Z36" s="221" t="e">
        <f>SUM(AA11:AA28)/Z32</f>
        <v>#DIV/0!</v>
      </c>
      <c r="AA36" s="222"/>
      <c r="AB36" s="110" t="e">
        <f>SUM(AB11:AB28)/AB32</f>
        <v>#DIV/0!</v>
      </c>
      <c r="AC36" s="221" t="e">
        <f>SUM(AD11:AD28)/AC32</f>
        <v>#DIV/0!</v>
      </c>
      <c r="AD36" s="222"/>
      <c r="AE36" s="221" t="e">
        <f>SUM(AF11:AF28)/AE32</f>
        <v>#DIV/0!</v>
      </c>
      <c r="AF36" s="222">
        <f>SUM(AF11:AF31)/9</f>
        <v>0</v>
      </c>
      <c r="AG36" s="221" t="e">
        <f>SUM(AH11:AH28)/AG32</f>
        <v>#DIV/0!</v>
      </c>
      <c r="AH36" s="222"/>
      <c r="AI36" s="110" t="e">
        <f>SUM(AI11:AI28)/AI32</f>
        <v>#DIV/0!</v>
      </c>
      <c r="AJ36" s="110" t="e">
        <f>SUM(AJ11:AJ25)/AJ32</f>
        <v>#DIV/0!</v>
      </c>
      <c r="AK36" s="221" t="e">
        <f>SUM(AL11:AL28)/AK32</f>
        <v>#DIV/0!</v>
      </c>
      <c r="AL36" s="223"/>
    </row>
    <row r="37" spans="2:38" ht="12.75">
      <c r="B37" s="25"/>
      <c r="C37" s="26"/>
      <c r="D37" s="253"/>
      <c r="E37" s="204"/>
      <c r="F37" s="203"/>
      <c r="G37" s="204"/>
      <c r="H37" s="10"/>
      <c r="I37" s="203"/>
      <c r="J37" s="204"/>
      <c r="K37" s="203"/>
      <c r="L37" s="204"/>
      <c r="M37" s="203"/>
      <c r="N37" s="204"/>
      <c r="O37" s="10"/>
      <c r="P37" s="10"/>
      <c r="Q37" s="203"/>
      <c r="R37" s="207"/>
      <c r="S37" s="82"/>
      <c r="T37" s="82"/>
      <c r="W37" s="25"/>
      <c r="X37" s="26"/>
      <c r="Y37" s="7"/>
      <c r="Z37" s="203"/>
      <c r="AA37" s="204"/>
      <c r="AB37" s="10"/>
      <c r="AC37" s="203"/>
      <c r="AD37" s="204"/>
      <c r="AE37" s="203"/>
      <c r="AF37" s="204"/>
      <c r="AG37" s="203"/>
      <c r="AH37" s="204"/>
      <c r="AI37" s="10"/>
      <c r="AJ37" s="10"/>
      <c r="AK37" s="203"/>
      <c r="AL37" s="207"/>
    </row>
    <row r="38" spans="2:38" ht="13.5" thickBot="1">
      <c r="B38" s="214" t="s">
        <v>14</v>
      </c>
      <c r="C38" s="215"/>
      <c r="D38" s="257">
        <f>MAX(E11:E28)</f>
        <v>5</v>
      </c>
      <c r="E38" s="206"/>
      <c r="F38" s="205">
        <f>MAX(G11:G28)</f>
        <v>6</v>
      </c>
      <c r="G38" s="206"/>
      <c r="H38" s="15">
        <f>MAX(H11:H28)</f>
        <v>7.62</v>
      </c>
      <c r="I38" s="205">
        <f>MAX(J11:J28)</f>
        <v>510</v>
      </c>
      <c r="J38" s="206"/>
      <c r="K38" s="205">
        <f>MAX(L11:L28)</f>
        <v>5</v>
      </c>
      <c r="L38" s="206"/>
      <c r="M38" s="205">
        <f>MAX(N11:N28)</f>
        <v>6.9</v>
      </c>
      <c r="N38" s="206"/>
      <c r="O38" s="15">
        <f>MAX(O11:O28)</f>
        <v>2.6</v>
      </c>
      <c r="P38" s="15">
        <f>MAX(P11:P28)</f>
        <v>0.31</v>
      </c>
      <c r="Q38" s="205">
        <f>MAX(R11:R28)</f>
        <v>1.5</v>
      </c>
      <c r="R38" s="216"/>
      <c r="S38" s="83">
        <f>MAX(S8:S26)</f>
        <v>74</v>
      </c>
      <c r="T38" s="83">
        <f>MAX(T8:T26)</f>
        <v>78</v>
      </c>
      <c r="W38" s="214" t="s">
        <v>14</v>
      </c>
      <c r="X38" s="215"/>
      <c r="Y38" s="14">
        <f>MAX(Y11:Y28)</f>
        <v>0</v>
      </c>
      <c r="Z38" s="205">
        <f>MAX(AA11:AA28)</f>
        <v>0</v>
      </c>
      <c r="AA38" s="206"/>
      <c r="AB38" s="15">
        <f>MAX(AB11:AB28)</f>
        <v>0</v>
      </c>
      <c r="AC38" s="205">
        <f>MAX(AD11:AD28)</f>
        <v>0</v>
      </c>
      <c r="AD38" s="206"/>
      <c r="AE38" s="205">
        <f>MAX(AF11:AF28)</f>
        <v>0</v>
      </c>
      <c r="AF38" s="206"/>
      <c r="AG38" s="205">
        <f>MAX(AH11:AH28)</f>
        <v>0</v>
      </c>
      <c r="AH38" s="206"/>
      <c r="AI38" s="15">
        <f>MAX(AI11:AI28)</f>
        <v>0</v>
      </c>
      <c r="AJ38" s="15">
        <f>MAX(AJ11:AJ25)</f>
        <v>0</v>
      </c>
      <c r="AK38" s="205">
        <f>MAX(AL11:AL28)</f>
        <v>0</v>
      </c>
      <c r="AL38" s="216"/>
    </row>
    <row r="40" ht="13.5" hidden="1" thickBot="1">
      <c r="X40" s="39">
        <v>0</v>
      </c>
    </row>
    <row r="41" spans="25:38" ht="13.5" hidden="1" thickBot="1">
      <c r="Y41" s="130" t="e">
        <f>$X$40*Y36</f>
        <v>#DIV/0!</v>
      </c>
      <c r="Z41" s="251" t="e">
        <f>$X$40*Z36</f>
        <v>#DIV/0!</v>
      </c>
      <c r="AA41" s="252"/>
      <c r="AB41" s="130" t="e">
        <f>$X$40*AB36</f>
        <v>#DIV/0!</v>
      </c>
      <c r="AC41" s="251" t="e">
        <f>$X$40*AC36</f>
        <v>#DIV/0!</v>
      </c>
      <c r="AD41" s="252"/>
      <c r="AE41" s="251" t="e">
        <f>$X$40*AE36</f>
        <v>#DIV/0!</v>
      </c>
      <c r="AF41" s="252"/>
      <c r="AG41" s="251" t="e">
        <f>$X$40*AG36</f>
        <v>#DIV/0!</v>
      </c>
      <c r="AH41" s="252"/>
      <c r="AI41" s="130" t="e">
        <f>$X$40*AI36</f>
        <v>#DIV/0!</v>
      </c>
      <c r="AJ41" s="130" t="e">
        <f>$X$40*AJ36</f>
        <v>#DIV/0!</v>
      </c>
      <c r="AK41" s="251" t="e">
        <f>$X$40*AK36</f>
        <v>#DIV/0!</v>
      </c>
      <c r="AL41" s="252"/>
    </row>
    <row r="42" spans="4:42" ht="38.25" customHeight="1">
      <c r="D42" s="18" t="s">
        <v>17</v>
      </c>
      <c r="E42" s="18"/>
      <c r="F42" s="5"/>
      <c r="O42" s="245" t="s">
        <v>18</v>
      </c>
      <c r="P42" s="245"/>
      <c r="Q42" s="19"/>
      <c r="R42" s="23"/>
      <c r="S42" s="23"/>
      <c r="T42" s="23"/>
      <c r="Z42" s="18" t="s">
        <v>17</v>
      </c>
      <c r="AA42" s="18"/>
      <c r="AB42" s="5"/>
      <c r="AK42" s="245" t="s">
        <v>18</v>
      </c>
      <c r="AL42" s="245"/>
      <c r="AM42" s="19"/>
      <c r="AN42" s="23"/>
      <c r="AO42" s="23"/>
      <c r="AP42" s="23"/>
    </row>
    <row r="43" spans="4:42" ht="16.5" thickBot="1">
      <c r="D43" s="18" t="s">
        <v>0</v>
      </c>
      <c r="E43" s="18"/>
      <c r="F43" s="5"/>
      <c r="O43" s="19"/>
      <c r="P43" s="19"/>
      <c r="Q43" s="19"/>
      <c r="R43" s="23"/>
      <c r="S43" s="23"/>
      <c r="T43" s="23"/>
      <c r="Z43" s="18" t="s">
        <v>0</v>
      </c>
      <c r="AA43" s="18"/>
      <c r="AB43" s="5"/>
      <c r="AK43" s="19"/>
      <c r="AL43" s="19"/>
      <c r="AM43" s="19"/>
      <c r="AN43" s="23"/>
      <c r="AO43" s="23"/>
      <c r="AP43" s="23"/>
    </row>
    <row r="44" spans="2:40" ht="16.5" thickBot="1">
      <c r="B44"/>
      <c r="D44" s="18" t="s">
        <v>1</v>
      </c>
      <c r="E44" s="18"/>
      <c r="F44" s="5"/>
      <c r="H44" s="239">
        <v>2</v>
      </c>
      <c r="I44" s="240"/>
      <c r="X44"/>
      <c r="Z44" s="18"/>
      <c r="AB44" s="5"/>
      <c r="AN44" s="2"/>
    </row>
    <row r="45" spans="4:39" ht="16.5" thickBot="1">
      <c r="D45" s="18" t="s">
        <v>2</v>
      </c>
      <c r="E45" s="18"/>
      <c r="F45" s="5"/>
      <c r="H45" s="239" t="s">
        <v>49</v>
      </c>
      <c r="I45" s="240"/>
      <c r="Z45" s="2"/>
      <c r="AA45" s="18" t="s">
        <v>46</v>
      </c>
      <c r="AK45"/>
      <c r="AL45"/>
      <c r="AM45"/>
    </row>
    <row r="46" spans="4:39" ht="16.5" thickBot="1">
      <c r="D46" s="18" t="s">
        <v>19</v>
      </c>
      <c r="E46" s="18"/>
      <c r="F46" s="5"/>
      <c r="H46" s="239" t="s">
        <v>20</v>
      </c>
      <c r="I46" s="240"/>
      <c r="Z46" s="2"/>
      <c r="AK46"/>
      <c r="AL46"/>
      <c r="AM46"/>
    </row>
    <row r="47" spans="4:39" ht="16.5" thickBot="1">
      <c r="D47" s="18" t="s">
        <v>21</v>
      </c>
      <c r="E47" s="18"/>
      <c r="F47" s="5"/>
      <c r="H47" s="210"/>
      <c r="I47" s="211"/>
      <c r="Z47" s="2"/>
      <c r="AK47"/>
      <c r="AL47"/>
      <c r="AM47"/>
    </row>
    <row r="48" spans="26:42" ht="13.5" thickBot="1">
      <c r="Z48" s="2"/>
      <c r="AB48" s="6"/>
      <c r="AN48" s="2"/>
      <c r="AO48" s="2"/>
      <c r="AP48" s="2"/>
    </row>
    <row r="49" spans="2:32" s="1" customFormat="1" ht="65.25" customHeight="1" thickBot="1">
      <c r="B49" s="24" t="s">
        <v>22</v>
      </c>
      <c r="C49" s="67" t="s">
        <v>35</v>
      </c>
      <c r="D49" s="237" t="s">
        <v>23</v>
      </c>
      <c r="E49" s="213"/>
      <c r="F49" s="212" t="s">
        <v>3</v>
      </c>
      <c r="G49" s="213"/>
      <c r="H49" s="4" t="s">
        <v>4</v>
      </c>
      <c r="I49" s="212" t="s">
        <v>5</v>
      </c>
      <c r="J49" s="213"/>
      <c r="K49" s="212" t="s">
        <v>6</v>
      </c>
      <c r="L49" s="213"/>
      <c r="M49" s="212" t="s">
        <v>7</v>
      </c>
      <c r="N49" s="213"/>
      <c r="O49" s="3" t="s">
        <v>8</v>
      </c>
      <c r="P49" s="3" t="s">
        <v>27</v>
      </c>
      <c r="Q49" s="212" t="s">
        <v>9</v>
      </c>
      <c r="R49" s="226"/>
      <c r="S49" s="80" t="s">
        <v>37</v>
      </c>
      <c r="T49" s="80" t="s">
        <v>38</v>
      </c>
      <c r="X49" s="24" t="s">
        <v>22</v>
      </c>
      <c r="Y49" s="67" t="s">
        <v>35</v>
      </c>
      <c r="Z49" s="237" t="s">
        <v>23</v>
      </c>
      <c r="AA49" s="213"/>
      <c r="AB49" s="212" t="s">
        <v>3</v>
      </c>
      <c r="AC49" s="213"/>
      <c r="AD49" s="4" t="s">
        <v>4</v>
      </c>
      <c r="AE49" s="212" t="s">
        <v>8</v>
      </c>
      <c r="AF49" s="226"/>
    </row>
    <row r="50" spans="2:37" s="1" customFormat="1" ht="15.75" customHeight="1">
      <c r="B50" s="227"/>
      <c r="C50" s="227"/>
      <c r="D50" s="229" t="s">
        <v>24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42"/>
      <c r="S50" s="2"/>
      <c r="T50" s="2"/>
      <c r="X50" s="227"/>
      <c r="Y50" s="227"/>
      <c r="Z50" s="229"/>
      <c r="AA50" s="230"/>
      <c r="AB50" s="230"/>
      <c r="AC50" s="230"/>
      <c r="AD50" s="230"/>
      <c r="AE50" s="230"/>
      <c r="AF50" s="242"/>
      <c r="AG50"/>
      <c r="AH50"/>
      <c r="AI50"/>
      <c r="AJ50" s="2"/>
      <c r="AK50" s="2"/>
    </row>
    <row r="51" spans="2:37" s="1" customFormat="1" ht="13.5" thickBot="1">
      <c r="B51" s="228"/>
      <c r="C51" s="228"/>
      <c r="D51" s="233" t="s">
        <v>25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43"/>
      <c r="S51" s="2"/>
      <c r="T51" s="2"/>
      <c r="X51" s="228"/>
      <c r="Y51" s="228"/>
      <c r="Z51" s="258"/>
      <c r="AA51" s="259"/>
      <c r="AB51" s="259"/>
      <c r="AC51" s="259"/>
      <c r="AD51" s="259"/>
      <c r="AE51" s="259"/>
      <c r="AF51" s="260"/>
      <c r="AG51"/>
      <c r="AH51"/>
      <c r="AI51"/>
      <c r="AJ51" s="2"/>
      <c r="AK51" s="2"/>
    </row>
    <row r="52" spans="2:39" ht="12.75">
      <c r="B52" s="119">
        <v>44671</v>
      </c>
      <c r="C52" s="119">
        <v>44687</v>
      </c>
      <c r="D52" s="153"/>
      <c r="E52" s="144">
        <v>6</v>
      </c>
      <c r="F52" s="129"/>
      <c r="G52" s="144">
        <v>10</v>
      </c>
      <c r="H52" s="128">
        <v>7.64</v>
      </c>
      <c r="I52" s="129"/>
      <c r="J52" s="144">
        <v>700</v>
      </c>
      <c r="K52" s="154" t="s">
        <v>10</v>
      </c>
      <c r="L52" s="144">
        <v>5</v>
      </c>
      <c r="M52" s="129"/>
      <c r="N52" s="144">
        <v>3.4</v>
      </c>
      <c r="O52" s="128">
        <v>0.5</v>
      </c>
      <c r="P52" s="155" t="s">
        <v>45</v>
      </c>
      <c r="Q52" s="156" t="s">
        <v>10</v>
      </c>
      <c r="R52" s="145">
        <v>0.5</v>
      </c>
      <c r="S52" s="88">
        <v>62</v>
      </c>
      <c r="T52" s="88">
        <v>66</v>
      </c>
      <c r="U52" s="108"/>
      <c r="X52" s="29">
        <v>44306</v>
      </c>
      <c r="Y52" s="76">
        <v>44320</v>
      </c>
      <c r="Z52" s="73"/>
      <c r="AA52" s="85">
        <v>231</v>
      </c>
      <c r="AB52" s="148"/>
      <c r="AC52" s="149">
        <v>423</v>
      </c>
      <c r="AD52" s="150">
        <v>7.64</v>
      </c>
      <c r="AE52" s="118"/>
      <c r="AF52" s="87">
        <v>4.6</v>
      </c>
      <c r="AG52"/>
      <c r="AH52"/>
      <c r="AI52"/>
      <c r="AJ52"/>
      <c r="AK52"/>
      <c r="AL52"/>
      <c r="AM52"/>
    </row>
    <row r="53" spans="2:39" ht="12.75">
      <c r="B53" s="119">
        <v>44707</v>
      </c>
      <c r="C53" s="119">
        <v>44736</v>
      </c>
      <c r="D53" s="153" t="s">
        <v>10</v>
      </c>
      <c r="E53" s="144">
        <v>5</v>
      </c>
      <c r="F53" s="129"/>
      <c r="G53" s="144">
        <v>3</v>
      </c>
      <c r="H53" s="128">
        <v>6.85</v>
      </c>
      <c r="I53" s="158" t="s">
        <v>48</v>
      </c>
      <c r="J53" s="157">
        <v>1</v>
      </c>
      <c r="K53" s="154" t="s">
        <v>10</v>
      </c>
      <c r="L53" s="144">
        <v>5</v>
      </c>
      <c r="M53" s="129"/>
      <c r="N53" s="144">
        <v>7.2</v>
      </c>
      <c r="O53" s="128">
        <v>3.5</v>
      </c>
      <c r="P53" s="128">
        <v>0.21</v>
      </c>
      <c r="Q53" s="156" t="s">
        <v>10</v>
      </c>
      <c r="R53" s="145">
        <v>0.5</v>
      </c>
      <c r="S53" s="88">
        <v>69</v>
      </c>
      <c r="T53" s="88">
        <v>73</v>
      </c>
      <c r="U53" s="108"/>
      <c r="X53" s="31"/>
      <c r="Y53" s="31"/>
      <c r="Z53" s="73"/>
      <c r="AA53" s="90"/>
      <c r="AB53" s="36"/>
      <c r="AC53" s="90"/>
      <c r="AD53" s="42"/>
      <c r="AE53" s="37"/>
      <c r="AF53" s="92"/>
      <c r="AG53"/>
      <c r="AH53"/>
      <c r="AI53"/>
      <c r="AJ53"/>
      <c r="AK53"/>
      <c r="AL53"/>
      <c r="AM53"/>
    </row>
    <row r="54" spans="2:39" ht="12.75">
      <c r="B54" s="119">
        <v>44733</v>
      </c>
      <c r="C54" s="119">
        <v>44750</v>
      </c>
      <c r="D54" s="153" t="s">
        <v>10</v>
      </c>
      <c r="E54" s="157">
        <v>5</v>
      </c>
      <c r="F54" s="154"/>
      <c r="G54" s="157">
        <v>4</v>
      </c>
      <c r="H54" s="155">
        <v>7.33</v>
      </c>
      <c r="I54" s="154" t="s">
        <v>26</v>
      </c>
      <c r="J54" s="157">
        <v>1</v>
      </c>
      <c r="K54" s="154" t="s">
        <v>10</v>
      </c>
      <c r="L54" s="157">
        <v>5</v>
      </c>
      <c r="M54" s="154"/>
      <c r="N54" s="157">
        <v>9.1</v>
      </c>
      <c r="O54" s="155">
        <v>0.36</v>
      </c>
      <c r="P54" s="155" t="s">
        <v>45</v>
      </c>
      <c r="Q54" s="156"/>
      <c r="R54" s="160">
        <v>2.4</v>
      </c>
      <c r="S54" s="171">
        <v>76</v>
      </c>
      <c r="T54" s="171">
        <v>80</v>
      </c>
      <c r="U54" s="108"/>
      <c r="X54" s="33"/>
      <c r="Y54" s="33"/>
      <c r="Z54" s="73"/>
      <c r="AA54" s="97"/>
      <c r="AB54" s="36"/>
      <c r="AC54" s="90"/>
      <c r="AD54" s="42"/>
      <c r="AE54" s="37"/>
      <c r="AF54" s="92"/>
      <c r="AG54"/>
      <c r="AH54"/>
      <c r="AI54"/>
      <c r="AJ54"/>
      <c r="AK54"/>
      <c r="AL54"/>
      <c r="AM54"/>
    </row>
    <row r="55" spans="2:39" ht="12.75">
      <c r="B55" s="119">
        <v>44755</v>
      </c>
      <c r="C55" s="119">
        <v>44771</v>
      </c>
      <c r="D55" s="153" t="s">
        <v>10</v>
      </c>
      <c r="E55" s="144">
        <v>5</v>
      </c>
      <c r="F55" s="123"/>
      <c r="G55" s="144">
        <v>2</v>
      </c>
      <c r="H55" s="166">
        <v>7.54</v>
      </c>
      <c r="I55" s="154" t="s">
        <v>26</v>
      </c>
      <c r="J55" s="161">
        <v>8</v>
      </c>
      <c r="K55" s="154" t="s">
        <v>10</v>
      </c>
      <c r="L55" s="144">
        <v>5</v>
      </c>
      <c r="M55" s="123"/>
      <c r="N55" s="144">
        <v>7.3</v>
      </c>
      <c r="O55" s="128">
        <v>0.17</v>
      </c>
      <c r="P55" s="155" t="s">
        <v>45</v>
      </c>
      <c r="Q55" s="120"/>
      <c r="R55" s="145">
        <v>2.4</v>
      </c>
      <c r="S55" s="88">
        <v>74</v>
      </c>
      <c r="T55" s="88">
        <v>78</v>
      </c>
      <c r="U55" s="108"/>
      <c r="X55" s="27"/>
      <c r="Y55" s="27"/>
      <c r="Z55" s="57"/>
      <c r="AA55" s="70"/>
      <c r="AB55" s="36"/>
      <c r="AC55" s="90"/>
      <c r="AD55" s="42"/>
      <c r="AE55" s="37"/>
      <c r="AF55" s="92"/>
      <c r="AG55"/>
      <c r="AH55"/>
      <c r="AI55"/>
      <c r="AJ55"/>
      <c r="AK55"/>
      <c r="AL55"/>
      <c r="AM55"/>
    </row>
    <row r="56" spans="2:39" ht="12.75">
      <c r="B56" s="119">
        <v>44790</v>
      </c>
      <c r="C56" s="119">
        <v>44802</v>
      </c>
      <c r="D56" s="153" t="s">
        <v>10</v>
      </c>
      <c r="E56" s="144">
        <v>5</v>
      </c>
      <c r="F56" s="123"/>
      <c r="G56" s="144">
        <v>1</v>
      </c>
      <c r="H56" s="128">
        <v>7.46</v>
      </c>
      <c r="I56" s="123"/>
      <c r="J56" s="144">
        <v>100</v>
      </c>
      <c r="K56" s="167" t="s">
        <v>10</v>
      </c>
      <c r="L56" s="144">
        <v>5</v>
      </c>
      <c r="M56" s="123"/>
      <c r="N56" s="144">
        <v>6.2</v>
      </c>
      <c r="O56" s="128">
        <v>0.4</v>
      </c>
      <c r="P56" s="155" t="s">
        <v>50</v>
      </c>
      <c r="Q56" s="120"/>
      <c r="R56" s="145">
        <v>1</v>
      </c>
      <c r="S56" s="88">
        <v>72</v>
      </c>
      <c r="T56" s="88">
        <v>76</v>
      </c>
      <c r="U56" s="108"/>
      <c r="X56" s="31"/>
      <c r="Y56" s="31"/>
      <c r="Z56" s="38"/>
      <c r="AA56" s="90"/>
      <c r="AB56" s="36"/>
      <c r="AC56" s="90"/>
      <c r="AD56" s="42"/>
      <c r="AE56" s="37"/>
      <c r="AF56" s="92"/>
      <c r="AG56"/>
      <c r="AH56"/>
      <c r="AI56"/>
      <c r="AJ56"/>
      <c r="AK56"/>
      <c r="AL56"/>
      <c r="AM56"/>
    </row>
    <row r="57" spans="2:39" ht="12.75">
      <c r="B57" s="119">
        <v>44811</v>
      </c>
      <c r="C57" s="119">
        <v>44824</v>
      </c>
      <c r="D57" s="153" t="s">
        <v>10</v>
      </c>
      <c r="E57" s="144">
        <v>5</v>
      </c>
      <c r="F57" s="123"/>
      <c r="G57" s="144">
        <v>2</v>
      </c>
      <c r="H57" s="128">
        <v>7.67</v>
      </c>
      <c r="I57" s="154" t="s">
        <v>10</v>
      </c>
      <c r="J57" s="169">
        <v>1</v>
      </c>
      <c r="K57" s="154" t="s">
        <v>10</v>
      </c>
      <c r="L57" s="144">
        <v>5</v>
      </c>
      <c r="M57" s="123"/>
      <c r="N57" s="144">
        <v>6.6</v>
      </c>
      <c r="O57" s="128">
        <v>0.58</v>
      </c>
      <c r="P57" s="155" t="s">
        <v>45</v>
      </c>
      <c r="Q57" s="120"/>
      <c r="R57" s="145">
        <v>1</v>
      </c>
      <c r="S57" s="88">
        <v>73</v>
      </c>
      <c r="T57" s="88">
        <v>76</v>
      </c>
      <c r="U57" s="108"/>
      <c r="X57" s="29"/>
      <c r="Y57" s="29"/>
      <c r="Z57" s="77"/>
      <c r="AA57" s="94"/>
      <c r="AB57" s="40"/>
      <c r="AC57" s="94"/>
      <c r="AD57" s="59"/>
      <c r="AE57" s="41"/>
      <c r="AF57" s="95"/>
      <c r="AG57"/>
      <c r="AH57"/>
      <c r="AI57"/>
      <c r="AJ57"/>
      <c r="AK57"/>
      <c r="AL57"/>
      <c r="AM57"/>
    </row>
    <row r="58" spans="2:39" ht="12.75">
      <c r="B58" s="119">
        <v>44853</v>
      </c>
      <c r="C58" s="119">
        <v>44867</v>
      </c>
      <c r="D58" s="153" t="s">
        <v>10</v>
      </c>
      <c r="E58" s="144">
        <v>5</v>
      </c>
      <c r="F58" s="123"/>
      <c r="G58" s="144">
        <v>3</v>
      </c>
      <c r="H58" s="128">
        <v>7.68</v>
      </c>
      <c r="I58" s="154" t="s">
        <v>26</v>
      </c>
      <c r="J58" s="170">
        <v>2</v>
      </c>
      <c r="K58" s="156" t="s">
        <v>10</v>
      </c>
      <c r="L58" s="144">
        <v>5</v>
      </c>
      <c r="M58" s="123"/>
      <c r="N58" s="144">
        <v>6.3</v>
      </c>
      <c r="O58" s="128">
        <v>0.28</v>
      </c>
      <c r="P58" s="128">
        <v>0.28</v>
      </c>
      <c r="Q58" s="120"/>
      <c r="R58" s="145">
        <v>1</v>
      </c>
      <c r="S58" s="88">
        <v>73</v>
      </c>
      <c r="T58" s="88">
        <v>77</v>
      </c>
      <c r="U58" s="108"/>
      <c r="X58" s="27"/>
      <c r="Y58" s="27"/>
      <c r="Z58" s="57"/>
      <c r="AA58" s="94"/>
      <c r="AB58" s="40"/>
      <c r="AC58" s="94"/>
      <c r="AD58" s="59"/>
      <c r="AE58" s="41"/>
      <c r="AF58" s="95"/>
      <c r="AG58"/>
      <c r="AH58"/>
      <c r="AI58"/>
      <c r="AJ58"/>
      <c r="AK58"/>
      <c r="AL58"/>
      <c r="AM58"/>
    </row>
    <row r="59" spans="2:39" ht="12.75">
      <c r="B59" s="119">
        <v>44886</v>
      </c>
      <c r="C59" s="119">
        <v>44896</v>
      </c>
      <c r="D59" s="153" t="s">
        <v>10</v>
      </c>
      <c r="E59" s="144">
        <v>5</v>
      </c>
      <c r="F59" s="154"/>
      <c r="G59" s="157">
        <v>2</v>
      </c>
      <c r="H59" s="155">
        <v>8.02</v>
      </c>
      <c r="I59" s="154" t="s">
        <v>26</v>
      </c>
      <c r="J59" s="161">
        <v>2</v>
      </c>
      <c r="K59" s="156" t="s">
        <v>10</v>
      </c>
      <c r="L59" s="144">
        <v>5</v>
      </c>
      <c r="M59" s="154"/>
      <c r="N59" s="157">
        <v>5.3</v>
      </c>
      <c r="O59" s="155">
        <v>0.23</v>
      </c>
      <c r="P59" s="155">
        <v>0.12</v>
      </c>
      <c r="Q59" s="156" t="s">
        <v>10</v>
      </c>
      <c r="R59" s="145">
        <v>0.5</v>
      </c>
      <c r="S59" s="171">
        <v>71</v>
      </c>
      <c r="T59" s="171">
        <v>75</v>
      </c>
      <c r="U59" s="108"/>
      <c r="X59" s="33"/>
      <c r="Y59" s="33"/>
      <c r="Z59" s="57"/>
      <c r="AA59" s="97"/>
      <c r="AB59" s="46"/>
      <c r="AC59" s="97"/>
      <c r="AD59" s="61"/>
      <c r="AE59" s="72"/>
      <c r="AF59" s="87"/>
      <c r="AG59"/>
      <c r="AH59"/>
      <c r="AI59"/>
      <c r="AJ59"/>
      <c r="AK59"/>
      <c r="AL59"/>
      <c r="AM59"/>
    </row>
    <row r="60" spans="2:39" ht="12.75">
      <c r="B60" s="119">
        <v>44902</v>
      </c>
      <c r="C60" s="119">
        <v>44915</v>
      </c>
      <c r="D60" s="153" t="s">
        <v>10</v>
      </c>
      <c r="E60" s="144">
        <v>5</v>
      </c>
      <c r="F60" s="154"/>
      <c r="G60" s="157">
        <v>2</v>
      </c>
      <c r="H60" s="155">
        <v>9.1</v>
      </c>
      <c r="I60" s="154" t="s">
        <v>26</v>
      </c>
      <c r="J60" s="161">
        <v>1</v>
      </c>
      <c r="K60" s="156" t="s">
        <v>10</v>
      </c>
      <c r="L60" s="144">
        <v>5</v>
      </c>
      <c r="M60" s="154"/>
      <c r="N60" s="157">
        <v>4.5</v>
      </c>
      <c r="O60" s="155">
        <v>0.36</v>
      </c>
      <c r="P60" s="155" t="s">
        <v>45</v>
      </c>
      <c r="Q60" s="156" t="s">
        <v>10</v>
      </c>
      <c r="R60" s="145">
        <v>0.5</v>
      </c>
      <c r="S60" s="171">
        <v>72</v>
      </c>
      <c r="T60" s="171">
        <v>76</v>
      </c>
      <c r="U60" s="108"/>
      <c r="X60" s="33"/>
      <c r="Y60" s="33"/>
      <c r="Z60" s="57"/>
      <c r="AA60" s="97"/>
      <c r="AB60" s="46"/>
      <c r="AC60" s="97"/>
      <c r="AD60" s="61"/>
      <c r="AE60" s="72"/>
      <c r="AF60" s="87"/>
      <c r="AG60"/>
      <c r="AH60"/>
      <c r="AI60"/>
      <c r="AJ60"/>
      <c r="AK60"/>
      <c r="AL60"/>
      <c r="AM60"/>
    </row>
    <row r="61" spans="2:39" ht="12.75">
      <c r="B61" s="119">
        <v>44943</v>
      </c>
      <c r="C61" s="119">
        <v>44944</v>
      </c>
      <c r="D61" s="153" t="s">
        <v>10</v>
      </c>
      <c r="E61" s="144">
        <v>5</v>
      </c>
      <c r="F61" s="123"/>
      <c r="G61" s="144">
        <v>4</v>
      </c>
      <c r="H61" s="128">
        <v>8.64</v>
      </c>
      <c r="I61" s="154" t="s">
        <v>26</v>
      </c>
      <c r="J61" s="161">
        <v>3</v>
      </c>
      <c r="K61" s="156" t="s">
        <v>10</v>
      </c>
      <c r="L61" s="144">
        <v>5</v>
      </c>
      <c r="M61" s="123"/>
      <c r="N61" s="144">
        <v>4.3</v>
      </c>
      <c r="O61" s="128">
        <v>0.22</v>
      </c>
      <c r="P61" s="155" t="s">
        <v>45</v>
      </c>
      <c r="Q61" s="156" t="s">
        <v>10</v>
      </c>
      <c r="R61" s="145">
        <v>0.5</v>
      </c>
      <c r="S61" s="88">
        <v>68</v>
      </c>
      <c r="T61" s="88">
        <v>73</v>
      </c>
      <c r="U61" s="108"/>
      <c r="X61" s="31"/>
      <c r="Y61" s="31"/>
      <c r="Z61" s="57"/>
      <c r="AA61" s="70"/>
      <c r="AB61" s="43"/>
      <c r="AC61" s="70"/>
      <c r="AD61" s="60"/>
      <c r="AE61" s="43"/>
      <c r="AF61" s="89"/>
      <c r="AG61"/>
      <c r="AH61"/>
      <c r="AI61"/>
      <c r="AJ61"/>
      <c r="AK61"/>
      <c r="AL61"/>
      <c r="AM61"/>
    </row>
    <row r="62" spans="2:39" ht="12.75">
      <c r="B62" s="119">
        <v>44972</v>
      </c>
      <c r="C62" s="119">
        <v>44991</v>
      </c>
      <c r="D62" s="153" t="s">
        <v>10</v>
      </c>
      <c r="E62" s="144">
        <v>5</v>
      </c>
      <c r="F62" s="123"/>
      <c r="G62" s="144">
        <v>1</v>
      </c>
      <c r="H62" s="128">
        <v>7.64</v>
      </c>
      <c r="I62" s="123"/>
      <c r="J62" s="144">
        <v>24</v>
      </c>
      <c r="K62" s="156" t="s">
        <v>10</v>
      </c>
      <c r="L62" s="144">
        <v>5</v>
      </c>
      <c r="M62" s="123"/>
      <c r="N62" s="144">
        <v>4.4</v>
      </c>
      <c r="O62" s="128">
        <v>0.32</v>
      </c>
      <c r="P62" s="155" t="s">
        <v>45</v>
      </c>
      <c r="Q62" s="156" t="s">
        <v>10</v>
      </c>
      <c r="R62" s="145">
        <v>0.5</v>
      </c>
      <c r="S62" s="88">
        <v>67</v>
      </c>
      <c r="T62" s="88">
        <v>72</v>
      </c>
      <c r="U62" s="108"/>
      <c r="X62" s="33"/>
      <c r="Y62" s="33"/>
      <c r="Z62" s="98"/>
      <c r="AA62" s="97"/>
      <c r="AB62" s="46"/>
      <c r="AC62" s="97"/>
      <c r="AD62" s="61"/>
      <c r="AE62" s="46"/>
      <c r="AF62" s="99"/>
      <c r="AG62"/>
      <c r="AH62"/>
      <c r="AI62"/>
      <c r="AJ62"/>
      <c r="AK62"/>
      <c r="AL62"/>
      <c r="AM62"/>
    </row>
    <row r="63" spans="2:39" ht="12.75">
      <c r="B63" s="119">
        <v>45007</v>
      </c>
      <c r="C63" s="119">
        <v>45020</v>
      </c>
      <c r="D63" s="153" t="s">
        <v>10</v>
      </c>
      <c r="E63" s="144">
        <v>5</v>
      </c>
      <c r="F63" s="123"/>
      <c r="G63" s="144">
        <v>14</v>
      </c>
      <c r="H63" s="128">
        <v>8.92</v>
      </c>
      <c r="I63" s="123"/>
      <c r="J63" s="144">
        <v>41</v>
      </c>
      <c r="K63" s="156" t="s">
        <v>10</v>
      </c>
      <c r="L63" s="144">
        <v>5</v>
      </c>
      <c r="M63" s="123"/>
      <c r="N63" s="144">
        <v>3.1</v>
      </c>
      <c r="O63" s="128">
        <v>1</v>
      </c>
      <c r="P63" s="128">
        <v>0.32</v>
      </c>
      <c r="Q63" s="156" t="s">
        <v>10</v>
      </c>
      <c r="R63" s="145">
        <v>0.5</v>
      </c>
      <c r="S63" s="88">
        <v>62</v>
      </c>
      <c r="T63" s="88">
        <v>67</v>
      </c>
      <c r="U63" s="108"/>
      <c r="X63" s="33"/>
      <c r="Y63" s="33"/>
      <c r="Z63" s="98"/>
      <c r="AA63" s="97"/>
      <c r="AB63" s="46"/>
      <c r="AC63" s="97"/>
      <c r="AD63" s="61"/>
      <c r="AE63" s="46"/>
      <c r="AF63" s="99"/>
      <c r="AG63"/>
      <c r="AH63"/>
      <c r="AI63"/>
      <c r="AJ63"/>
      <c r="AK63"/>
      <c r="AL63"/>
      <c r="AM63"/>
    </row>
    <row r="64" spans="2:39" ht="12.75">
      <c r="B64" s="119">
        <v>45028</v>
      </c>
      <c r="C64" s="119">
        <v>45042</v>
      </c>
      <c r="D64" s="153" t="s">
        <v>10</v>
      </c>
      <c r="E64" s="144">
        <v>5</v>
      </c>
      <c r="F64" s="123"/>
      <c r="G64" s="144">
        <v>3</v>
      </c>
      <c r="H64" s="128">
        <v>7.75</v>
      </c>
      <c r="I64" s="158"/>
      <c r="J64" s="157">
        <v>39</v>
      </c>
      <c r="K64" s="156" t="s">
        <v>10</v>
      </c>
      <c r="L64" s="144">
        <v>5</v>
      </c>
      <c r="M64" s="123"/>
      <c r="N64" s="144">
        <v>7.2</v>
      </c>
      <c r="O64" s="128">
        <v>1.5</v>
      </c>
      <c r="P64" s="128">
        <v>0.22</v>
      </c>
      <c r="Q64" s="120"/>
      <c r="R64" s="145">
        <v>3.5</v>
      </c>
      <c r="S64" s="88">
        <v>67</v>
      </c>
      <c r="T64" s="88">
        <v>71</v>
      </c>
      <c r="U64" s="108"/>
      <c r="X64" s="31"/>
      <c r="Y64" s="31"/>
      <c r="Z64" s="57"/>
      <c r="AA64" s="70"/>
      <c r="AB64" s="43"/>
      <c r="AC64" s="70"/>
      <c r="AD64" s="60"/>
      <c r="AE64" s="43"/>
      <c r="AF64" s="89"/>
      <c r="AG64"/>
      <c r="AH64"/>
      <c r="AI64"/>
      <c r="AJ64"/>
      <c r="AK64"/>
      <c r="AL64"/>
      <c r="AM64"/>
    </row>
    <row r="65" spans="2:39" ht="12.75">
      <c r="B65" s="119"/>
      <c r="C65" s="119"/>
      <c r="D65" s="153"/>
      <c r="E65" s="144"/>
      <c r="F65" s="129"/>
      <c r="G65" s="144"/>
      <c r="H65" s="128"/>
      <c r="I65" s="129"/>
      <c r="J65" s="144"/>
      <c r="K65" s="154"/>
      <c r="L65" s="144"/>
      <c r="M65" s="129"/>
      <c r="N65" s="144"/>
      <c r="O65" s="128"/>
      <c r="P65" s="155"/>
      <c r="Q65" s="156"/>
      <c r="R65" s="145"/>
      <c r="S65" s="88"/>
      <c r="T65" s="88"/>
      <c r="U65" s="108"/>
      <c r="X65" s="27"/>
      <c r="Y65" s="27"/>
      <c r="Z65" s="98"/>
      <c r="AA65" s="97"/>
      <c r="AB65" s="48"/>
      <c r="AC65" s="101"/>
      <c r="AD65" s="66"/>
      <c r="AE65" s="44"/>
      <c r="AF65" s="89"/>
      <c r="AG65"/>
      <c r="AH65"/>
      <c r="AI65"/>
      <c r="AJ65"/>
      <c r="AK65"/>
      <c r="AL65"/>
      <c r="AM65"/>
    </row>
    <row r="66" spans="2:39" ht="12.75">
      <c r="B66" s="119"/>
      <c r="C66" s="119"/>
      <c r="D66" s="153"/>
      <c r="E66" s="144"/>
      <c r="F66" s="129"/>
      <c r="G66" s="144"/>
      <c r="H66" s="128"/>
      <c r="I66" s="129"/>
      <c r="J66" s="144"/>
      <c r="K66" s="154"/>
      <c r="L66" s="144"/>
      <c r="M66" s="129"/>
      <c r="N66" s="144"/>
      <c r="O66" s="128"/>
      <c r="P66" s="155"/>
      <c r="Q66" s="156"/>
      <c r="R66" s="145"/>
      <c r="S66" s="88"/>
      <c r="T66" s="88"/>
      <c r="U66" s="108"/>
      <c r="X66" s="31"/>
      <c r="Y66" s="31"/>
      <c r="Z66" s="57"/>
      <c r="AA66" s="101"/>
      <c r="AB66" s="48"/>
      <c r="AC66" s="101"/>
      <c r="AD66" s="66"/>
      <c r="AE66" s="44"/>
      <c r="AF66" s="89"/>
      <c r="AG66"/>
      <c r="AH66"/>
      <c r="AI66"/>
      <c r="AJ66"/>
      <c r="AK66"/>
      <c r="AL66"/>
      <c r="AM66"/>
    </row>
    <row r="67" spans="2:39" ht="12.75">
      <c r="B67" s="119"/>
      <c r="C67" s="119"/>
      <c r="D67" s="153"/>
      <c r="E67" s="144"/>
      <c r="F67" s="129"/>
      <c r="G67" s="144"/>
      <c r="H67" s="128"/>
      <c r="I67" s="158"/>
      <c r="J67" s="157"/>
      <c r="K67" s="154"/>
      <c r="L67" s="144"/>
      <c r="M67" s="129"/>
      <c r="N67" s="144"/>
      <c r="O67" s="128"/>
      <c r="P67" s="128"/>
      <c r="Q67" s="156"/>
      <c r="R67" s="145"/>
      <c r="S67" s="88"/>
      <c r="T67" s="88"/>
      <c r="U67" s="108"/>
      <c r="X67" s="31"/>
      <c r="Y67" s="31"/>
      <c r="Z67" s="57"/>
      <c r="AA67" s="101"/>
      <c r="AB67" s="48"/>
      <c r="AC67" s="101"/>
      <c r="AD67" s="66"/>
      <c r="AE67" s="44"/>
      <c r="AF67" s="89"/>
      <c r="AG67"/>
      <c r="AH67"/>
      <c r="AI67"/>
      <c r="AJ67"/>
      <c r="AK67"/>
      <c r="AL67"/>
      <c r="AM67"/>
    </row>
    <row r="68" spans="2:39" ht="12.75">
      <c r="B68" s="119"/>
      <c r="C68" s="119"/>
      <c r="D68" s="151"/>
      <c r="E68" s="144"/>
      <c r="F68" s="129"/>
      <c r="G68" s="144"/>
      <c r="H68" s="128"/>
      <c r="I68" s="129"/>
      <c r="J68" s="144"/>
      <c r="K68" s="123"/>
      <c r="L68" s="144"/>
      <c r="M68" s="129"/>
      <c r="N68" s="144"/>
      <c r="O68" s="128"/>
      <c r="P68" s="128"/>
      <c r="Q68" s="120"/>
      <c r="R68" s="159"/>
      <c r="S68" s="88"/>
      <c r="T68" s="88"/>
      <c r="U68" s="108"/>
      <c r="X68" s="31"/>
      <c r="Y68" s="31"/>
      <c r="Z68" s="138"/>
      <c r="AA68" s="101"/>
      <c r="AB68" s="48"/>
      <c r="AC68" s="101"/>
      <c r="AD68" s="66"/>
      <c r="AE68" s="44"/>
      <c r="AF68" s="89"/>
      <c r="AG68"/>
      <c r="AH68"/>
      <c r="AI68"/>
      <c r="AJ68"/>
      <c r="AK68"/>
      <c r="AL68"/>
      <c r="AM68"/>
    </row>
    <row r="69" spans="2:39" ht="12.75">
      <c r="B69" s="119"/>
      <c r="C69" s="119"/>
      <c r="D69" s="127"/>
      <c r="E69" s="144"/>
      <c r="F69" s="129"/>
      <c r="G69" s="144"/>
      <c r="H69" s="128"/>
      <c r="I69" s="129"/>
      <c r="J69" s="144"/>
      <c r="K69" s="123"/>
      <c r="L69" s="144"/>
      <c r="M69" s="129"/>
      <c r="N69" s="144"/>
      <c r="O69" s="128"/>
      <c r="P69" s="128"/>
      <c r="Q69" s="120"/>
      <c r="R69" s="145"/>
      <c r="S69" s="88"/>
      <c r="T69" s="88"/>
      <c r="U69" s="108"/>
      <c r="X69" s="35"/>
      <c r="Y69" s="35"/>
      <c r="Z69" s="77"/>
      <c r="AA69" s="94"/>
      <c r="AB69" s="48"/>
      <c r="AC69" s="101"/>
      <c r="AD69" s="66"/>
      <c r="AE69" s="44"/>
      <c r="AF69" s="89"/>
      <c r="AG69"/>
      <c r="AH69"/>
      <c r="AI69"/>
      <c r="AJ69"/>
      <c r="AK69"/>
      <c r="AL69"/>
      <c r="AM69"/>
    </row>
    <row r="70" spans="2:39" ht="12.75">
      <c r="B70" s="119"/>
      <c r="C70" s="119"/>
      <c r="D70" s="127"/>
      <c r="E70" s="144"/>
      <c r="F70" s="129"/>
      <c r="G70" s="144"/>
      <c r="H70" s="128"/>
      <c r="I70" s="129"/>
      <c r="J70" s="144"/>
      <c r="K70" s="123"/>
      <c r="L70" s="144"/>
      <c r="M70" s="129"/>
      <c r="N70" s="144"/>
      <c r="O70" s="128"/>
      <c r="P70" s="128"/>
      <c r="Q70" s="120"/>
      <c r="R70" s="145"/>
      <c r="S70" s="88"/>
      <c r="T70" s="88"/>
      <c r="U70" s="108"/>
      <c r="X70" s="31"/>
      <c r="Y70" s="31"/>
      <c r="Z70" s="57"/>
      <c r="AA70" s="70"/>
      <c r="AB70" s="68"/>
      <c r="AC70" s="103"/>
      <c r="AD70" s="69"/>
      <c r="AE70" s="47"/>
      <c r="AF70" s="104"/>
      <c r="AG70"/>
      <c r="AH70"/>
      <c r="AI70"/>
      <c r="AJ70"/>
      <c r="AK70"/>
      <c r="AL70"/>
      <c r="AM70"/>
    </row>
    <row r="71" spans="2:39" ht="13.5" thickBot="1">
      <c r="B71" s="121"/>
      <c r="C71" s="121"/>
      <c r="D71" s="152"/>
      <c r="E71" s="146"/>
      <c r="F71" s="125"/>
      <c r="G71" s="146"/>
      <c r="H71" s="122"/>
      <c r="I71" s="125"/>
      <c r="J71" s="146"/>
      <c r="K71" s="124"/>
      <c r="L71" s="146"/>
      <c r="M71" s="125"/>
      <c r="N71" s="146"/>
      <c r="O71" s="122"/>
      <c r="P71" s="122"/>
      <c r="Q71" s="126"/>
      <c r="R71" s="147"/>
      <c r="S71" s="88"/>
      <c r="T71" s="88"/>
      <c r="U71" s="108"/>
      <c r="X71" s="52"/>
      <c r="Y71" s="52"/>
      <c r="Z71" s="140"/>
      <c r="AA71" s="106"/>
      <c r="AB71" s="133"/>
      <c r="AC71" s="134"/>
      <c r="AD71" s="135"/>
      <c r="AE71" s="131"/>
      <c r="AF71" s="136"/>
      <c r="AG71"/>
      <c r="AH71"/>
      <c r="AI71"/>
      <c r="AJ71"/>
      <c r="AK71"/>
      <c r="AL71"/>
      <c r="AM71"/>
    </row>
    <row r="72" s="2" customFormat="1" ht="12.75" customHeight="1"/>
    <row r="73" spans="23:39" ht="12.75"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2:20" s="2" customFormat="1" ht="13.5" customHeight="1" thickBot="1">
      <c r="B74" s="108"/>
      <c r="C74" s="108"/>
      <c r="D74" s="108"/>
      <c r="E74" s="108"/>
      <c r="F74" s="238"/>
      <c r="G74" s="238"/>
      <c r="H74" s="108"/>
      <c r="I74" s="238"/>
      <c r="J74" s="238"/>
      <c r="K74" s="238"/>
      <c r="L74" s="238"/>
      <c r="M74" s="238"/>
      <c r="N74" s="238"/>
      <c r="O74" s="108"/>
      <c r="P74" s="108"/>
      <c r="Q74" s="238"/>
      <c r="R74" s="238"/>
      <c r="S74" s="108"/>
      <c r="T74" s="108"/>
    </row>
    <row r="75" spans="2:20" s="2" customFormat="1" ht="12.75" customHeight="1">
      <c r="B75" s="224" t="s">
        <v>11</v>
      </c>
      <c r="C75" s="225"/>
      <c r="D75" s="254">
        <f>COUNT(E52:E71)</f>
        <v>13</v>
      </c>
      <c r="E75" s="209"/>
      <c r="F75" s="208">
        <f>COUNT(G52:G68)</f>
        <v>13</v>
      </c>
      <c r="G75" s="209">
        <f>COUNT(G52:G68)</f>
        <v>13</v>
      </c>
      <c r="H75" s="16">
        <f>COUNT(H52:H68)</f>
        <v>13</v>
      </c>
      <c r="I75" s="208">
        <f>COUNT(J52:J68)</f>
        <v>13</v>
      </c>
      <c r="J75" s="209"/>
      <c r="K75" s="208">
        <f>COUNT(L52:L68)</f>
        <v>13</v>
      </c>
      <c r="L75" s="209"/>
      <c r="M75" s="208">
        <f>COUNT(N52:N68)</f>
        <v>13</v>
      </c>
      <c r="N75" s="209"/>
      <c r="O75" s="16">
        <f>COUNT(O52:O68)</f>
        <v>13</v>
      </c>
      <c r="P75" s="16">
        <v>13</v>
      </c>
      <c r="Q75" s="208">
        <f>COUNT(R52:R68)</f>
        <v>13</v>
      </c>
      <c r="R75" s="255"/>
      <c r="S75" s="2">
        <f>COUNT(S51:S69)</f>
        <v>13</v>
      </c>
      <c r="T75" s="2">
        <f>COUNT(T51:T69)</f>
        <v>13</v>
      </c>
    </row>
    <row r="76" spans="2:20" s="2" customFormat="1" ht="12.75" customHeight="1">
      <c r="B76" s="25"/>
      <c r="C76" s="26"/>
      <c r="D76" s="253"/>
      <c r="E76" s="204"/>
      <c r="F76" s="8"/>
      <c r="G76" s="9"/>
      <c r="H76" s="10"/>
      <c r="I76" s="203"/>
      <c r="J76" s="204"/>
      <c r="K76" s="203"/>
      <c r="L76" s="204"/>
      <c r="M76" s="203"/>
      <c r="N76" s="204"/>
      <c r="O76" s="10"/>
      <c r="P76" s="10"/>
      <c r="Q76" s="203"/>
      <c r="R76" s="207"/>
      <c r="S76" s="82"/>
      <c r="T76" s="82"/>
    </row>
    <row r="77" spans="2:20" s="2" customFormat="1" ht="12.75" customHeight="1">
      <c r="B77" s="217" t="s">
        <v>12</v>
      </c>
      <c r="C77" s="218"/>
      <c r="D77" s="172" t="s">
        <v>10</v>
      </c>
      <c r="E77" s="12">
        <f>MIN(E52:E71)</f>
        <v>5</v>
      </c>
      <c r="F77" s="108"/>
      <c r="G77" s="12">
        <f>MIN(G52:G68)</f>
        <v>1</v>
      </c>
      <c r="H77" s="13">
        <f>MIN(H52:H68)</f>
        <v>6.85</v>
      </c>
      <c r="I77" s="219">
        <f>MIN(J52:J68)</f>
        <v>1</v>
      </c>
      <c r="J77" s="220"/>
      <c r="K77" s="108" t="s">
        <v>10</v>
      </c>
      <c r="L77" s="12">
        <f>MIN(L52:L68)</f>
        <v>5</v>
      </c>
      <c r="M77" s="12" t="s">
        <v>10</v>
      </c>
      <c r="N77" s="13">
        <f>MIN(N52:N68)</f>
        <v>3.1</v>
      </c>
      <c r="O77" s="13">
        <f>MIN(O52:O68)</f>
        <v>0.17</v>
      </c>
      <c r="P77" s="13">
        <f>MIN(P52:P68)</f>
        <v>0.12</v>
      </c>
      <c r="Q77" s="108" t="s">
        <v>10</v>
      </c>
      <c r="R77" s="17">
        <f>MIN(R52:R68)</f>
        <v>0.5</v>
      </c>
      <c r="S77" s="83">
        <f>MIN(S51:S69)</f>
        <v>62</v>
      </c>
      <c r="T77" s="83">
        <f>MIN(T51:T69)</f>
        <v>66</v>
      </c>
    </row>
    <row r="78" spans="2:20" s="2" customFormat="1" ht="13.5" customHeight="1">
      <c r="B78" s="25"/>
      <c r="C78" s="26"/>
      <c r="D78" s="253"/>
      <c r="E78" s="204"/>
      <c r="F78" s="8"/>
      <c r="G78" s="9"/>
      <c r="H78" s="10"/>
      <c r="I78" s="203"/>
      <c r="J78" s="204"/>
      <c r="K78" s="203"/>
      <c r="L78" s="204"/>
      <c r="M78" s="203"/>
      <c r="N78" s="204"/>
      <c r="O78" s="10"/>
      <c r="P78" s="10"/>
      <c r="Q78" s="203"/>
      <c r="R78" s="207"/>
      <c r="S78" s="82"/>
      <c r="T78" s="82"/>
    </row>
    <row r="79" spans="2:20" s="2" customFormat="1" ht="12.75" customHeight="1">
      <c r="B79" s="217" t="s">
        <v>13</v>
      </c>
      <c r="C79" s="218"/>
      <c r="D79" s="256">
        <f>SUM(E52:E71)/D75</f>
        <v>5.076923076923077</v>
      </c>
      <c r="E79" s="222">
        <f>SUM(E52:E74)/9</f>
        <v>7.333333333333333</v>
      </c>
      <c r="F79" s="221">
        <f>SUM(G52:G68)/F75</f>
        <v>3.923076923076923</v>
      </c>
      <c r="G79" s="222"/>
      <c r="H79" s="110">
        <f>SUM(H52:H68)/H75</f>
        <v>7.864615384615385</v>
      </c>
      <c r="I79" s="221">
        <f>SUM(J52:J68)/I75</f>
        <v>71</v>
      </c>
      <c r="J79" s="222"/>
      <c r="K79" s="221">
        <f>SUM(L52:L68)/K75</f>
        <v>5</v>
      </c>
      <c r="L79" s="222">
        <f>SUM(L52:L74)/9</f>
        <v>7.222222222222222</v>
      </c>
      <c r="M79" s="221">
        <f>SUM(N52:N68)/M75</f>
        <v>5.761538461538461</v>
      </c>
      <c r="N79" s="222"/>
      <c r="O79" s="110">
        <f>SUM(O52:O68)/O75</f>
        <v>0.7246153846153848</v>
      </c>
      <c r="P79" s="110">
        <f>SUM(P52:P68)/P75</f>
        <v>0.08846153846153845</v>
      </c>
      <c r="Q79" s="221">
        <f>SUM(R52:R68)/Q75</f>
        <v>1.1384615384615384</v>
      </c>
      <c r="R79" s="223"/>
      <c r="S79" s="141">
        <f>SUM(S51:S69)/S75</f>
        <v>69.6923076923077</v>
      </c>
      <c r="T79" s="141">
        <f>SUM(T51:T69)/T75</f>
        <v>73.84615384615384</v>
      </c>
    </row>
    <row r="80" spans="2:20" s="2" customFormat="1" ht="12.75">
      <c r="B80" s="25"/>
      <c r="C80" s="26"/>
      <c r="D80" s="253"/>
      <c r="E80" s="204"/>
      <c r="F80" s="203"/>
      <c r="G80" s="204"/>
      <c r="H80" s="10"/>
      <c r="I80" s="203"/>
      <c r="J80" s="204"/>
      <c r="K80" s="203"/>
      <c r="L80" s="204"/>
      <c r="M80" s="203"/>
      <c r="N80" s="204"/>
      <c r="O80" s="10"/>
      <c r="P80" s="10"/>
      <c r="Q80" s="203"/>
      <c r="R80" s="207"/>
      <c r="S80" s="82"/>
      <c r="T80" s="82"/>
    </row>
    <row r="81" spans="2:20" s="2" customFormat="1" ht="13.5" customHeight="1" thickBot="1">
      <c r="B81" s="214" t="s">
        <v>14</v>
      </c>
      <c r="C81" s="215"/>
      <c r="D81" s="257">
        <f>MAX(E52:E71)</f>
        <v>6</v>
      </c>
      <c r="E81" s="206"/>
      <c r="F81" s="205">
        <f>MAX(G52:G68)</f>
        <v>14</v>
      </c>
      <c r="G81" s="206"/>
      <c r="H81" s="15">
        <f>MAX(H52:H68)</f>
        <v>9.1</v>
      </c>
      <c r="I81" s="205">
        <f>MAX(J52:J68)</f>
        <v>700</v>
      </c>
      <c r="J81" s="206"/>
      <c r="K81" s="205">
        <f>MAX(L52:L68)</f>
        <v>5</v>
      </c>
      <c r="L81" s="206"/>
      <c r="M81" s="205">
        <f>MAX(N52:N68)</f>
        <v>9.1</v>
      </c>
      <c r="N81" s="206"/>
      <c r="O81" s="15">
        <f>MAX(O52:O68)</f>
        <v>3.5</v>
      </c>
      <c r="P81" s="15">
        <f>MAX(P52:P68)</f>
        <v>0.32</v>
      </c>
      <c r="Q81" s="205">
        <f>MAX(R52:R68)</f>
        <v>3.5</v>
      </c>
      <c r="R81" s="216"/>
      <c r="S81" s="83">
        <f>MAX(S51:S69)</f>
        <v>76</v>
      </c>
      <c r="T81" s="83">
        <f>MAX(T51:T69)</f>
        <v>80</v>
      </c>
    </row>
    <row r="82" spans="23:39" ht="12.75"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22:26" ht="12.75">
      <c r="V83" s="6"/>
      <c r="Z83" s="2"/>
    </row>
    <row r="84" spans="22:26" ht="12.75">
      <c r="V84" s="6"/>
      <c r="Z84" s="2"/>
    </row>
    <row r="85" ht="12.75">
      <c r="V85" s="6"/>
    </row>
    <row r="86" spans="26:39" ht="29.25" customHeight="1">
      <c r="Z86" s="2"/>
      <c r="AJ86"/>
      <c r="AK86"/>
      <c r="AL86"/>
      <c r="AM86"/>
    </row>
    <row r="87" spans="1:39" ht="13.5" hidden="1" thickBot="1">
      <c r="A87" s="21" t="s">
        <v>15</v>
      </c>
      <c r="C87" s="39">
        <v>0</v>
      </c>
      <c r="Z87" s="2"/>
      <c r="AJ87"/>
      <c r="AK87"/>
      <c r="AL87"/>
      <c r="AM87"/>
    </row>
    <row r="88" spans="1:39" ht="13.5" hidden="1" thickBot="1">
      <c r="A88" s="21" t="s">
        <v>16</v>
      </c>
      <c r="D88" s="130">
        <f>$X$40*D36</f>
        <v>0</v>
      </c>
      <c r="E88" s="137"/>
      <c r="F88" s="251">
        <f>$X$40*F36</f>
        <v>0</v>
      </c>
      <c r="G88" s="252"/>
      <c r="H88" s="130">
        <f>$X$40*H36</f>
        <v>0</v>
      </c>
      <c r="I88" s="251">
        <f>$X$40*I36</f>
        <v>0</v>
      </c>
      <c r="J88" s="252"/>
      <c r="K88" s="251">
        <f>$X$40*K36</f>
        <v>0</v>
      </c>
      <c r="L88" s="252"/>
      <c r="M88" s="251">
        <f>$X$40*M36</f>
        <v>0</v>
      </c>
      <c r="N88" s="252"/>
      <c r="O88" s="130">
        <f>$X$40*O36</f>
        <v>0</v>
      </c>
      <c r="P88" s="130">
        <f>$X$40*P36</f>
        <v>0</v>
      </c>
      <c r="Q88" s="251">
        <f>$X$40*Q36</f>
        <v>0</v>
      </c>
      <c r="R88" s="252"/>
      <c r="S88" s="143"/>
      <c r="T88" s="143"/>
      <c r="Z88" s="2"/>
      <c r="AJ88"/>
      <c r="AK88"/>
      <c r="AL88"/>
      <c r="AM88"/>
    </row>
  </sheetData>
  <mergeCells count="192">
    <mergeCell ref="F88:G88"/>
    <mergeCell ref="I88:J88"/>
    <mergeCell ref="K88:L88"/>
    <mergeCell ref="M88:N88"/>
    <mergeCell ref="Q88:R88"/>
    <mergeCell ref="I80:J80"/>
    <mergeCell ref="K80:L80"/>
    <mergeCell ref="M80:N80"/>
    <mergeCell ref="Q80:R80"/>
    <mergeCell ref="Q79:R79"/>
    <mergeCell ref="Z49:AA49"/>
    <mergeCell ref="AB49:AC49"/>
    <mergeCell ref="X50:X51"/>
    <mergeCell ref="Y50:Y51"/>
    <mergeCell ref="B79:C79"/>
    <mergeCell ref="D79:E79"/>
    <mergeCell ref="F79:G79"/>
    <mergeCell ref="I79:J79"/>
    <mergeCell ref="K79:L79"/>
    <mergeCell ref="M79:N79"/>
    <mergeCell ref="B77:C77"/>
    <mergeCell ref="I77:J77"/>
    <mergeCell ref="D78:E78"/>
    <mergeCell ref="D49:E49"/>
    <mergeCell ref="F49:G49"/>
    <mergeCell ref="I49:J49"/>
    <mergeCell ref="K49:L49"/>
    <mergeCell ref="M49:N49"/>
    <mergeCell ref="Q49:R49"/>
    <mergeCell ref="I78:J78"/>
    <mergeCell ref="K78:L78"/>
    <mergeCell ref="M78:N78"/>
    <mergeCell ref="Q78:R78"/>
    <mergeCell ref="B81:C81"/>
    <mergeCell ref="D81:E81"/>
    <mergeCell ref="F81:G81"/>
    <mergeCell ref="I81:J81"/>
    <mergeCell ref="K81:L81"/>
    <mergeCell ref="M81:N81"/>
    <mergeCell ref="Q81:R81"/>
    <mergeCell ref="D80:E80"/>
    <mergeCell ref="F80:G80"/>
    <mergeCell ref="D76:E76"/>
    <mergeCell ref="I76:J76"/>
    <mergeCell ref="K76:L76"/>
    <mergeCell ref="M76:N76"/>
    <mergeCell ref="Q76:R76"/>
    <mergeCell ref="F74:G74"/>
    <mergeCell ref="I74:J74"/>
    <mergeCell ref="K74:L74"/>
    <mergeCell ref="M74:N74"/>
    <mergeCell ref="Q74:R74"/>
    <mergeCell ref="B75:C75"/>
    <mergeCell ref="D75:E75"/>
    <mergeCell ref="F75:G75"/>
    <mergeCell ref="I75:J75"/>
    <mergeCell ref="K75:L75"/>
    <mergeCell ref="B50:B51"/>
    <mergeCell ref="C50:C51"/>
    <mergeCell ref="D50:R50"/>
    <mergeCell ref="D51:R51"/>
    <mergeCell ref="M75:N75"/>
    <mergeCell ref="H44:I44"/>
    <mergeCell ref="H45:I45"/>
    <mergeCell ref="H46:I46"/>
    <mergeCell ref="H47:I47"/>
    <mergeCell ref="AG38:AH38"/>
    <mergeCell ref="M38:N38"/>
    <mergeCell ref="Q38:R38"/>
    <mergeCell ref="W38:X38"/>
    <mergeCell ref="Q75:R75"/>
    <mergeCell ref="AE49:AF49"/>
    <mergeCell ref="Z41:AA41"/>
    <mergeCell ref="AC41:AD41"/>
    <mergeCell ref="AE41:AF41"/>
    <mergeCell ref="AG41:AH41"/>
    <mergeCell ref="Z50:AF51"/>
    <mergeCell ref="AK41:AL41"/>
    <mergeCell ref="Z38:AA38"/>
    <mergeCell ref="AC38:AD38"/>
    <mergeCell ref="AE38:AF38"/>
    <mergeCell ref="O42:P42"/>
    <mergeCell ref="AK42:AL42"/>
    <mergeCell ref="Z37:AA37"/>
    <mergeCell ref="AC37:AD37"/>
    <mergeCell ref="AE37:AF37"/>
    <mergeCell ref="AG37:AH37"/>
    <mergeCell ref="AK37:AL37"/>
    <mergeCell ref="B38:C38"/>
    <mergeCell ref="D38:E38"/>
    <mergeCell ref="F38:G38"/>
    <mergeCell ref="I38:J38"/>
    <mergeCell ref="K38:L38"/>
    <mergeCell ref="D37:E37"/>
    <mergeCell ref="F37:G37"/>
    <mergeCell ref="I37:J37"/>
    <mergeCell ref="K37:L37"/>
    <mergeCell ref="M37:N37"/>
    <mergeCell ref="Q37:R37"/>
    <mergeCell ref="AK38:AL38"/>
    <mergeCell ref="W36:X36"/>
    <mergeCell ref="Z36:AA36"/>
    <mergeCell ref="AC36:AD36"/>
    <mergeCell ref="AE36:AF36"/>
    <mergeCell ref="AG36:AH36"/>
    <mergeCell ref="AK36:AL36"/>
    <mergeCell ref="AE35:AF35"/>
    <mergeCell ref="AG35:AH35"/>
    <mergeCell ref="AK35:AL35"/>
    <mergeCell ref="AC35:AD35"/>
    <mergeCell ref="B36:C36"/>
    <mergeCell ref="D36:E36"/>
    <mergeCell ref="F36:G36"/>
    <mergeCell ref="I36:J36"/>
    <mergeCell ref="K36:L36"/>
    <mergeCell ref="M36:N36"/>
    <mergeCell ref="Q36:R36"/>
    <mergeCell ref="D35:E35"/>
    <mergeCell ref="I35:J35"/>
    <mergeCell ref="K35:L35"/>
    <mergeCell ref="M35:N35"/>
    <mergeCell ref="Q35:R35"/>
    <mergeCell ref="AE33:AF33"/>
    <mergeCell ref="AG33:AH33"/>
    <mergeCell ref="AK33:AL33"/>
    <mergeCell ref="B34:C34"/>
    <mergeCell ref="I34:J34"/>
    <mergeCell ref="W34:X34"/>
    <mergeCell ref="AC34:AD34"/>
    <mergeCell ref="AC32:AD32"/>
    <mergeCell ref="AE32:AF32"/>
    <mergeCell ref="AG32:AH32"/>
    <mergeCell ref="AK32:AL32"/>
    <mergeCell ref="D33:E33"/>
    <mergeCell ref="I33:J33"/>
    <mergeCell ref="K33:L33"/>
    <mergeCell ref="M33:N33"/>
    <mergeCell ref="Q33:R33"/>
    <mergeCell ref="AC33:AD33"/>
    <mergeCell ref="B32:C32"/>
    <mergeCell ref="D32:E32"/>
    <mergeCell ref="F32:G32"/>
    <mergeCell ref="I32:J32"/>
    <mergeCell ref="K32:L32"/>
    <mergeCell ref="M32:N32"/>
    <mergeCell ref="Q32:R32"/>
    <mergeCell ref="W32:X32"/>
    <mergeCell ref="Z32:AA32"/>
    <mergeCell ref="AC8:AD8"/>
    <mergeCell ref="AE8:AF8"/>
    <mergeCell ref="AG8:AH8"/>
    <mergeCell ref="AK8:AL8"/>
    <mergeCell ref="AC31:AD31"/>
    <mergeCell ref="AE31:AF31"/>
    <mergeCell ref="AG31:AH31"/>
    <mergeCell ref="Y9:AL9"/>
    <mergeCell ref="D10:E10"/>
    <mergeCell ref="F10:G10"/>
    <mergeCell ref="I10:J10"/>
    <mergeCell ref="K10:L10"/>
    <mergeCell ref="M10:N10"/>
    <mergeCell ref="AK31:AL31"/>
    <mergeCell ref="F31:G31"/>
    <mergeCell ref="I31:J31"/>
    <mergeCell ref="K31:L31"/>
    <mergeCell ref="M31:N31"/>
    <mergeCell ref="Q31:R31"/>
    <mergeCell ref="Z31:AA31"/>
    <mergeCell ref="O1:P1"/>
    <mergeCell ref="B9:B10"/>
    <mergeCell ref="C9:C10"/>
    <mergeCell ref="D9:R9"/>
    <mergeCell ref="W9:W10"/>
    <mergeCell ref="X9:X10"/>
    <mergeCell ref="Q10:R10"/>
    <mergeCell ref="AI1:AJ1"/>
    <mergeCell ref="H3:I3"/>
    <mergeCell ref="AB3:AC3"/>
    <mergeCell ref="H4:I4"/>
    <mergeCell ref="AB4:AC4"/>
    <mergeCell ref="F8:G8"/>
    <mergeCell ref="I8:J8"/>
    <mergeCell ref="K8:L8"/>
    <mergeCell ref="M8:N8"/>
    <mergeCell ref="Q8:R8"/>
    <mergeCell ref="AB5:AC5"/>
    <mergeCell ref="H6:I6"/>
    <mergeCell ref="AB6:AC6"/>
    <mergeCell ref="B7:C7"/>
    <mergeCell ref="D8:E8"/>
    <mergeCell ref="Y10:AL10"/>
    <mergeCell ref="Z8:A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6" r:id="rId2"/>
  <headerFooter>
    <oddHeader>&amp;LLicence Number 1648&amp;C3502 Hobby's Yards Rd, Blayney</oddHeader>
  </headerFooter>
  <colBreaks count="1" manualBreakCount="1">
    <brk id="18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9298-08EA-40A4-B415-5CD2976E7AD5}">
  <dimension ref="A1:AP88"/>
  <sheetViews>
    <sheetView tabSelected="1" zoomScale="85" zoomScaleNormal="85" workbookViewId="0" topLeftCell="A1"/>
  </sheetViews>
  <sheetFormatPr defaultColWidth="9.140625" defaultRowHeight="12.75"/>
  <cols>
    <col min="1" max="1" width="2.7109375" style="2" customWidth="1"/>
    <col min="2" max="3" width="13.00390625" style="2" customWidth="1"/>
    <col min="4" max="5" width="6.57421875" style="2" customWidth="1"/>
    <col min="6" max="6" width="5.7109375" style="6" customWidth="1"/>
    <col min="7" max="7" width="5.7109375" style="2" customWidth="1"/>
    <col min="8" max="8" width="8.7109375" style="2" customWidth="1"/>
    <col min="9" max="14" width="5.7109375" style="2" customWidth="1"/>
    <col min="15" max="15" width="14.140625" style="2" customWidth="1"/>
    <col min="16" max="16" width="12.28125" style="2" customWidth="1"/>
    <col min="17" max="20" width="5.7109375" style="2" customWidth="1"/>
    <col min="21" max="22" width="2.7109375" style="2" customWidth="1"/>
    <col min="23" max="24" width="13.00390625" style="2" customWidth="1"/>
    <col min="25" max="25" width="12.140625" style="2" customWidth="1"/>
    <col min="26" max="26" width="5.7109375" style="6" customWidth="1"/>
    <col min="27" max="27" width="5.7109375" style="2" customWidth="1"/>
    <col min="28" max="28" width="8.7109375" style="2" customWidth="1"/>
    <col min="29" max="29" width="5.7109375" style="2" customWidth="1"/>
    <col min="30" max="30" width="13.140625" style="2" customWidth="1"/>
    <col min="31" max="34" width="5.7109375" style="2" customWidth="1"/>
    <col min="35" max="35" width="14.140625" style="2" customWidth="1"/>
    <col min="36" max="36" width="10.7109375" style="2" customWidth="1"/>
    <col min="37" max="38" width="5.7109375" style="2" customWidth="1"/>
    <col min="39" max="39" width="6.7109375" style="2" customWidth="1"/>
  </cols>
  <sheetData>
    <row r="1" spans="4:38" ht="51.75" customHeight="1">
      <c r="D1" s="18" t="s">
        <v>17</v>
      </c>
      <c r="E1" s="18"/>
      <c r="F1" s="5"/>
      <c r="O1" s="245" t="s">
        <v>18</v>
      </c>
      <c r="P1" s="245"/>
      <c r="Q1" s="19"/>
      <c r="R1" s="23"/>
      <c r="S1" s="23"/>
      <c r="T1" s="23"/>
      <c r="Y1" s="18" t="s">
        <v>17</v>
      </c>
      <c r="Z1" s="5"/>
      <c r="AI1" s="245" t="s">
        <v>18</v>
      </c>
      <c r="AJ1" s="245"/>
      <c r="AK1" s="58"/>
      <c r="AL1" s="23"/>
    </row>
    <row r="2" spans="4:38" ht="16.5" thickBot="1">
      <c r="D2" s="18" t="s">
        <v>0</v>
      </c>
      <c r="E2" s="18"/>
      <c r="F2" s="5"/>
      <c r="O2" s="19"/>
      <c r="P2" s="19"/>
      <c r="Q2" s="19"/>
      <c r="R2" s="23"/>
      <c r="S2" s="23"/>
      <c r="T2" s="23"/>
      <c r="Y2" s="18" t="s">
        <v>0</v>
      </c>
      <c r="Z2" s="5"/>
      <c r="AI2" s="58"/>
      <c r="AJ2" s="58"/>
      <c r="AK2" s="58"/>
      <c r="AL2" s="23"/>
    </row>
    <row r="3" spans="4:31" ht="16.5" thickBot="1">
      <c r="D3" s="18" t="s">
        <v>1</v>
      </c>
      <c r="E3" s="18"/>
      <c r="F3" s="5"/>
      <c r="H3" s="239">
        <v>1</v>
      </c>
      <c r="I3" s="240"/>
      <c r="K3" s="45" t="s">
        <v>32</v>
      </c>
      <c r="Y3" s="18" t="s">
        <v>1</v>
      </c>
      <c r="Z3" s="5"/>
      <c r="AB3" s="239">
        <v>3</v>
      </c>
      <c r="AC3" s="240"/>
      <c r="AE3" s="45"/>
    </row>
    <row r="4" spans="2:29" ht="16.5" thickBot="1">
      <c r="B4"/>
      <c r="D4" s="18" t="s">
        <v>2</v>
      </c>
      <c r="E4" s="18"/>
      <c r="F4" s="5"/>
      <c r="H4" s="239" t="s">
        <v>55</v>
      </c>
      <c r="I4" s="240"/>
      <c r="W4"/>
      <c r="Y4" s="18" t="s">
        <v>2</v>
      </c>
      <c r="Z4" s="5"/>
      <c r="AB4" s="239" t="s">
        <v>55</v>
      </c>
      <c r="AC4" s="240"/>
    </row>
    <row r="5" spans="4:29" ht="16.5" thickBot="1">
      <c r="D5" s="18" t="s">
        <v>19</v>
      </c>
      <c r="E5" s="18"/>
      <c r="F5" s="5"/>
      <c r="H5" s="62" t="s">
        <v>56</v>
      </c>
      <c r="I5" s="63"/>
      <c r="Y5" s="18" t="s">
        <v>19</v>
      </c>
      <c r="Z5" s="5"/>
      <c r="AB5" s="239" t="s">
        <v>20</v>
      </c>
      <c r="AC5" s="240"/>
    </row>
    <row r="6" spans="4:29" ht="16.5" thickBot="1">
      <c r="D6" s="18" t="s">
        <v>21</v>
      </c>
      <c r="E6" s="18"/>
      <c r="F6" s="5"/>
      <c r="H6" s="210">
        <v>45412</v>
      </c>
      <c r="I6" s="211"/>
      <c r="Y6" s="18" t="s">
        <v>21</v>
      </c>
      <c r="Z6" s="5"/>
      <c r="AB6" s="210"/>
      <c r="AC6" s="211"/>
    </row>
    <row r="7" spans="2:24" ht="29.25" customHeight="1" thickBot="1">
      <c r="B7" s="244"/>
      <c r="C7" s="244"/>
      <c r="X7" s="6"/>
    </row>
    <row r="8" spans="1:38" ht="68.25" customHeight="1" thickBot="1">
      <c r="A8" s="1"/>
      <c r="B8" s="24" t="s">
        <v>22</v>
      </c>
      <c r="C8" s="67" t="s">
        <v>35</v>
      </c>
      <c r="D8" s="237" t="s">
        <v>34</v>
      </c>
      <c r="E8" s="213"/>
      <c r="F8" s="212" t="s">
        <v>3</v>
      </c>
      <c r="G8" s="213"/>
      <c r="H8" s="4" t="s">
        <v>4</v>
      </c>
      <c r="I8" s="212" t="s">
        <v>5</v>
      </c>
      <c r="J8" s="213"/>
      <c r="K8" s="212" t="s">
        <v>6</v>
      </c>
      <c r="L8" s="213"/>
      <c r="M8" s="212" t="s">
        <v>7</v>
      </c>
      <c r="N8" s="213"/>
      <c r="O8" s="3" t="s">
        <v>8</v>
      </c>
      <c r="P8" s="3" t="s">
        <v>27</v>
      </c>
      <c r="Q8" s="212" t="s">
        <v>9</v>
      </c>
      <c r="R8" s="226"/>
      <c r="S8" s="80" t="s">
        <v>37</v>
      </c>
      <c r="T8" s="80" t="s">
        <v>38</v>
      </c>
      <c r="W8" s="24" t="s">
        <v>22</v>
      </c>
      <c r="X8" s="67" t="s">
        <v>35</v>
      </c>
      <c r="Y8" s="22" t="s">
        <v>34</v>
      </c>
      <c r="Z8" s="212" t="s">
        <v>3</v>
      </c>
      <c r="AA8" s="213"/>
      <c r="AB8" s="4" t="s">
        <v>4</v>
      </c>
      <c r="AC8" s="212" t="s">
        <v>5</v>
      </c>
      <c r="AD8" s="213"/>
      <c r="AE8" s="212" t="s">
        <v>6</v>
      </c>
      <c r="AF8" s="213"/>
      <c r="AG8" s="212" t="s">
        <v>7</v>
      </c>
      <c r="AH8" s="213"/>
      <c r="AI8" s="3" t="s">
        <v>8</v>
      </c>
      <c r="AJ8" s="3" t="s">
        <v>27</v>
      </c>
      <c r="AK8" s="212" t="s">
        <v>9</v>
      </c>
      <c r="AL8" s="226"/>
    </row>
    <row r="9" spans="1:38" ht="12.75">
      <c r="A9" s="1"/>
      <c r="B9" s="227"/>
      <c r="C9" s="227"/>
      <c r="D9" s="229" t="s">
        <v>29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42"/>
      <c r="S9" s="80"/>
      <c r="T9" s="80"/>
      <c r="W9" s="227"/>
      <c r="X9" s="227"/>
      <c r="Y9" s="229" t="s">
        <v>24</v>
      </c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42"/>
    </row>
    <row r="10" spans="1:38" ht="13.5" thickBot="1">
      <c r="A10" s="1"/>
      <c r="B10" s="228"/>
      <c r="C10" s="228"/>
      <c r="D10" s="233">
        <v>30</v>
      </c>
      <c r="E10" s="234"/>
      <c r="F10" s="234">
        <v>30</v>
      </c>
      <c r="G10" s="234"/>
      <c r="H10" s="71" t="s">
        <v>30</v>
      </c>
      <c r="I10" s="234">
        <v>600</v>
      </c>
      <c r="J10" s="234"/>
      <c r="K10" s="234">
        <v>10</v>
      </c>
      <c r="L10" s="234"/>
      <c r="M10" s="234">
        <v>15</v>
      </c>
      <c r="N10" s="234"/>
      <c r="O10" s="71">
        <v>1</v>
      </c>
      <c r="P10" s="71" t="s">
        <v>31</v>
      </c>
      <c r="Q10" s="234">
        <v>2</v>
      </c>
      <c r="R10" s="243"/>
      <c r="S10" s="81"/>
      <c r="T10" s="81"/>
      <c r="W10" s="228"/>
      <c r="X10" s="228"/>
      <c r="Y10" s="233" t="s">
        <v>25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43"/>
    </row>
    <row r="11" spans="2:38" ht="12.75">
      <c r="B11" s="119">
        <v>45028</v>
      </c>
      <c r="C11" s="119">
        <v>45042</v>
      </c>
      <c r="D11" s="153" t="s">
        <v>10</v>
      </c>
      <c r="E11" s="157">
        <v>5</v>
      </c>
      <c r="F11" s="158"/>
      <c r="G11" s="157">
        <v>5</v>
      </c>
      <c r="H11" s="155">
        <v>7.29</v>
      </c>
      <c r="I11" s="158"/>
      <c r="J11" s="170">
        <v>25</v>
      </c>
      <c r="K11" s="154" t="s">
        <v>10</v>
      </c>
      <c r="L11" s="157">
        <v>5</v>
      </c>
      <c r="M11" s="158"/>
      <c r="N11" s="157">
        <v>3.2</v>
      </c>
      <c r="O11" s="155">
        <v>1.1</v>
      </c>
      <c r="P11" s="155">
        <v>0.2</v>
      </c>
      <c r="Q11" s="156" t="s">
        <v>10</v>
      </c>
      <c r="R11" s="160">
        <v>0.5</v>
      </c>
      <c r="S11" s="171">
        <v>64</v>
      </c>
      <c r="T11" s="171">
        <v>69</v>
      </c>
      <c r="W11" s="184"/>
      <c r="X11" s="184"/>
      <c r="Y11" s="185"/>
      <c r="Z11" s="186"/>
      <c r="AA11" s="187"/>
      <c r="AB11" s="186"/>
      <c r="AC11" s="188"/>
      <c r="AD11" s="187"/>
      <c r="AE11" s="189"/>
      <c r="AF11" s="190"/>
      <c r="AG11" s="186"/>
      <c r="AH11" s="187"/>
      <c r="AI11" s="186"/>
      <c r="AJ11" s="188"/>
      <c r="AK11" s="191"/>
      <c r="AL11" s="192"/>
    </row>
    <row r="12" spans="2:38" ht="12.75">
      <c r="B12" s="119">
        <v>45056</v>
      </c>
      <c r="C12" s="119">
        <v>45069</v>
      </c>
      <c r="D12" s="153" t="s">
        <v>10</v>
      </c>
      <c r="E12" s="157">
        <v>5</v>
      </c>
      <c r="F12" s="158"/>
      <c r="G12" s="157">
        <v>1</v>
      </c>
      <c r="H12" s="155">
        <v>7.33</v>
      </c>
      <c r="I12" s="158"/>
      <c r="J12" s="157">
        <v>21</v>
      </c>
      <c r="K12" s="156" t="s">
        <v>10</v>
      </c>
      <c r="L12" s="157">
        <v>5</v>
      </c>
      <c r="M12" s="158"/>
      <c r="N12" s="157">
        <v>5.7</v>
      </c>
      <c r="O12" s="155">
        <v>0.48</v>
      </c>
      <c r="P12" s="155">
        <v>0.2</v>
      </c>
      <c r="Q12" s="156"/>
      <c r="R12" s="160">
        <v>0.7</v>
      </c>
      <c r="S12" s="171">
        <v>70</v>
      </c>
      <c r="T12" s="171">
        <v>74</v>
      </c>
      <c r="W12" s="119"/>
      <c r="X12" s="119"/>
      <c r="Y12" s="153"/>
      <c r="Z12" s="144"/>
      <c r="AA12" s="129"/>
      <c r="AB12" s="144"/>
      <c r="AC12" s="128"/>
      <c r="AD12" s="129"/>
      <c r="AE12" s="144"/>
      <c r="AF12" s="156"/>
      <c r="AG12" s="144"/>
      <c r="AH12" s="129"/>
      <c r="AI12" s="144"/>
      <c r="AJ12" s="128"/>
      <c r="AK12" s="155"/>
      <c r="AL12" s="193"/>
    </row>
    <row r="13" spans="2:38" ht="12.75">
      <c r="B13" s="119">
        <v>45097</v>
      </c>
      <c r="C13" s="119">
        <v>45111</v>
      </c>
      <c r="D13" s="153" t="s">
        <v>10</v>
      </c>
      <c r="E13" s="157">
        <v>5</v>
      </c>
      <c r="F13" s="158"/>
      <c r="G13" s="157">
        <v>3</v>
      </c>
      <c r="H13" s="155">
        <v>7.13</v>
      </c>
      <c r="I13" s="164"/>
      <c r="J13" s="163">
        <v>55</v>
      </c>
      <c r="K13" s="156" t="s">
        <v>10</v>
      </c>
      <c r="L13" s="157">
        <v>5</v>
      </c>
      <c r="M13" s="158"/>
      <c r="N13" s="157">
        <v>3.6</v>
      </c>
      <c r="O13" s="155">
        <v>0.32</v>
      </c>
      <c r="P13" s="155">
        <v>0.2</v>
      </c>
      <c r="Q13" s="156" t="s">
        <v>10</v>
      </c>
      <c r="R13" s="160">
        <v>0.5</v>
      </c>
      <c r="S13" s="171">
        <v>71</v>
      </c>
      <c r="T13" s="171">
        <v>75</v>
      </c>
      <c r="W13" s="119"/>
      <c r="X13" s="119"/>
      <c r="Y13" s="153"/>
      <c r="Z13" s="157"/>
      <c r="AA13" s="158"/>
      <c r="AB13" s="157"/>
      <c r="AC13" s="155"/>
      <c r="AD13" s="164"/>
      <c r="AE13" s="163"/>
      <c r="AF13" s="156"/>
      <c r="AG13" s="157"/>
      <c r="AH13" s="158"/>
      <c r="AI13" s="157"/>
      <c r="AJ13" s="155"/>
      <c r="AK13" s="155"/>
      <c r="AL13" s="193"/>
    </row>
    <row r="14" spans="2:38" ht="12.75">
      <c r="B14" s="119">
        <v>45120</v>
      </c>
      <c r="C14" s="119">
        <v>45132</v>
      </c>
      <c r="D14" s="153" t="s">
        <v>10</v>
      </c>
      <c r="E14" s="144">
        <v>5</v>
      </c>
      <c r="F14" s="129"/>
      <c r="G14" s="144">
        <v>10</v>
      </c>
      <c r="H14" s="128">
        <v>7.72</v>
      </c>
      <c r="I14" s="154"/>
      <c r="J14" s="165">
        <v>33</v>
      </c>
      <c r="K14" s="156" t="s">
        <v>10</v>
      </c>
      <c r="L14" s="144">
        <v>5</v>
      </c>
      <c r="M14" s="129"/>
      <c r="N14" s="144">
        <v>3.6</v>
      </c>
      <c r="O14" s="128">
        <v>0.23</v>
      </c>
      <c r="P14" s="155">
        <v>0.2</v>
      </c>
      <c r="Q14" s="156" t="s">
        <v>10</v>
      </c>
      <c r="R14" s="145">
        <v>0.5</v>
      </c>
      <c r="S14" s="88">
        <v>69</v>
      </c>
      <c r="T14" s="88">
        <v>73</v>
      </c>
      <c r="W14" s="119"/>
      <c r="X14" s="119"/>
      <c r="Y14" s="153"/>
      <c r="Z14" s="144"/>
      <c r="AA14" s="129"/>
      <c r="AB14" s="144"/>
      <c r="AC14" s="128"/>
      <c r="AD14" s="154"/>
      <c r="AE14" s="165"/>
      <c r="AF14" s="156"/>
      <c r="AG14" s="144"/>
      <c r="AH14" s="129"/>
      <c r="AI14" s="144"/>
      <c r="AJ14" s="128"/>
      <c r="AK14" s="155"/>
      <c r="AL14" s="193"/>
    </row>
    <row r="15" spans="2:38" ht="12.75">
      <c r="B15" s="119">
        <v>45153</v>
      </c>
      <c r="C15" s="119">
        <v>45167</v>
      </c>
      <c r="D15" s="153" t="s">
        <v>10</v>
      </c>
      <c r="E15" s="144">
        <v>5</v>
      </c>
      <c r="F15" s="129"/>
      <c r="G15" s="144">
        <v>3</v>
      </c>
      <c r="H15" s="128">
        <v>7.14</v>
      </c>
      <c r="I15" s="154"/>
      <c r="J15" s="161">
        <v>56</v>
      </c>
      <c r="K15" s="156" t="s">
        <v>10</v>
      </c>
      <c r="L15" s="144">
        <v>5</v>
      </c>
      <c r="M15" s="129"/>
      <c r="N15" s="144">
        <v>3.1</v>
      </c>
      <c r="O15" s="128">
        <v>2.4</v>
      </c>
      <c r="P15" s="155">
        <v>0.2</v>
      </c>
      <c r="Q15" s="156" t="s">
        <v>10</v>
      </c>
      <c r="R15" s="145">
        <v>0.5</v>
      </c>
      <c r="S15" s="88">
        <v>70</v>
      </c>
      <c r="T15" s="88">
        <v>74</v>
      </c>
      <c r="W15" s="119"/>
      <c r="X15" s="119"/>
      <c r="Y15" s="153"/>
      <c r="Z15" s="144"/>
      <c r="AA15" s="129"/>
      <c r="AB15" s="144"/>
      <c r="AC15" s="128"/>
      <c r="AD15" s="154"/>
      <c r="AE15" s="161"/>
      <c r="AF15" s="156"/>
      <c r="AG15" s="144"/>
      <c r="AH15" s="129"/>
      <c r="AI15" s="144"/>
      <c r="AJ15" s="128"/>
      <c r="AK15" s="155"/>
      <c r="AL15" s="193"/>
    </row>
    <row r="16" spans="2:38" ht="12.75">
      <c r="B16" s="119">
        <v>45182</v>
      </c>
      <c r="C16" s="119">
        <v>45196</v>
      </c>
      <c r="D16" s="153" t="s">
        <v>10</v>
      </c>
      <c r="E16" s="144">
        <v>5</v>
      </c>
      <c r="F16" s="154"/>
      <c r="G16" s="144">
        <v>3</v>
      </c>
      <c r="H16" s="128">
        <v>7.35</v>
      </c>
      <c r="I16" s="154"/>
      <c r="J16" s="161">
        <v>40</v>
      </c>
      <c r="K16" s="156" t="s">
        <v>10</v>
      </c>
      <c r="L16" s="144">
        <v>5</v>
      </c>
      <c r="M16" s="129"/>
      <c r="N16" s="144">
        <v>3.7</v>
      </c>
      <c r="O16" s="128">
        <v>0.4</v>
      </c>
      <c r="P16" s="155">
        <v>0.2</v>
      </c>
      <c r="Q16" s="156" t="s">
        <v>10</v>
      </c>
      <c r="R16" s="145">
        <v>0.5</v>
      </c>
      <c r="S16" s="88">
        <v>66</v>
      </c>
      <c r="T16" s="88">
        <v>70</v>
      </c>
      <c r="W16" s="119"/>
      <c r="X16" s="119"/>
      <c r="Y16" s="153"/>
      <c r="Z16" s="144"/>
      <c r="AA16" s="154"/>
      <c r="AB16" s="144"/>
      <c r="AC16" s="128"/>
      <c r="AD16" s="154"/>
      <c r="AE16" s="161"/>
      <c r="AF16" s="156"/>
      <c r="AG16" s="144"/>
      <c r="AH16" s="129"/>
      <c r="AI16" s="144"/>
      <c r="AJ16" s="128"/>
      <c r="AK16" s="155"/>
      <c r="AL16" s="193"/>
    </row>
    <row r="17" spans="2:38" ht="12.75">
      <c r="B17" s="119">
        <v>45216</v>
      </c>
      <c r="C17" s="119">
        <v>45226</v>
      </c>
      <c r="D17" s="153" t="s">
        <v>10</v>
      </c>
      <c r="E17" s="144">
        <v>5</v>
      </c>
      <c r="F17" s="129"/>
      <c r="G17" s="144">
        <v>17</v>
      </c>
      <c r="H17" s="128">
        <v>7.56</v>
      </c>
      <c r="I17" s="158"/>
      <c r="J17" s="170">
        <v>48</v>
      </c>
      <c r="K17" s="156" t="s">
        <v>10</v>
      </c>
      <c r="L17" s="144">
        <v>5</v>
      </c>
      <c r="M17" s="129"/>
      <c r="N17" s="144">
        <v>5.8</v>
      </c>
      <c r="O17" s="128">
        <v>0.6</v>
      </c>
      <c r="P17" s="155">
        <v>0.51</v>
      </c>
      <c r="Q17" s="156" t="s">
        <v>10</v>
      </c>
      <c r="R17" s="145">
        <v>0.5</v>
      </c>
      <c r="S17" s="88">
        <v>63</v>
      </c>
      <c r="T17" s="88">
        <v>68</v>
      </c>
      <c r="W17" s="119"/>
      <c r="X17" s="119"/>
      <c r="Y17" s="153"/>
      <c r="Z17" s="144"/>
      <c r="AA17" s="129"/>
      <c r="AB17" s="144"/>
      <c r="AC17" s="128"/>
      <c r="AD17" s="158"/>
      <c r="AE17" s="170"/>
      <c r="AF17" s="156"/>
      <c r="AG17" s="144"/>
      <c r="AH17" s="129"/>
      <c r="AI17" s="144"/>
      <c r="AJ17" s="128"/>
      <c r="AK17" s="155"/>
      <c r="AL17" s="193"/>
    </row>
    <row r="18" spans="2:38" ht="12.75">
      <c r="B18" s="119">
        <v>45251</v>
      </c>
      <c r="C18" s="119" t="s">
        <v>57</v>
      </c>
      <c r="D18" s="153" t="s">
        <v>10</v>
      </c>
      <c r="E18" s="144">
        <v>5</v>
      </c>
      <c r="F18" s="154"/>
      <c r="G18" s="157">
        <v>3</v>
      </c>
      <c r="H18" s="155">
        <v>7.26</v>
      </c>
      <c r="I18" s="154"/>
      <c r="J18" s="161">
        <v>80</v>
      </c>
      <c r="K18" s="156" t="s">
        <v>10</v>
      </c>
      <c r="L18" s="144">
        <v>5</v>
      </c>
      <c r="M18" s="154"/>
      <c r="N18" s="157">
        <v>3.4</v>
      </c>
      <c r="O18" s="155">
        <v>0.84</v>
      </c>
      <c r="P18" s="155">
        <v>0.5</v>
      </c>
      <c r="Q18" s="156" t="s">
        <v>10</v>
      </c>
      <c r="R18" s="145">
        <v>0.5</v>
      </c>
      <c r="S18" s="171">
        <v>54</v>
      </c>
      <c r="T18" s="171">
        <v>59</v>
      </c>
      <c r="W18" s="119"/>
      <c r="X18" s="119"/>
      <c r="Y18" s="153"/>
      <c r="Z18" s="144"/>
      <c r="AA18" s="154"/>
      <c r="AB18" s="157"/>
      <c r="AC18" s="155"/>
      <c r="AD18" s="154"/>
      <c r="AE18" s="161"/>
      <c r="AF18" s="156"/>
      <c r="AG18" s="144"/>
      <c r="AH18" s="154"/>
      <c r="AI18" s="157"/>
      <c r="AJ18" s="155"/>
      <c r="AK18" s="155"/>
      <c r="AL18" s="193"/>
    </row>
    <row r="19" spans="2:38" ht="12.75">
      <c r="B19" s="119">
        <v>45272</v>
      </c>
      <c r="C19" s="119">
        <v>45294</v>
      </c>
      <c r="D19" s="153" t="s">
        <v>10</v>
      </c>
      <c r="E19" s="144">
        <v>5</v>
      </c>
      <c r="F19" s="154"/>
      <c r="G19" s="157">
        <v>23</v>
      </c>
      <c r="H19" s="155">
        <v>7.3</v>
      </c>
      <c r="I19" s="154"/>
      <c r="J19" s="161">
        <v>89</v>
      </c>
      <c r="K19" s="156" t="s">
        <v>10</v>
      </c>
      <c r="L19" s="144">
        <v>5</v>
      </c>
      <c r="M19" s="154"/>
      <c r="N19" s="157">
        <v>4</v>
      </c>
      <c r="O19" s="155">
        <v>1.5</v>
      </c>
      <c r="P19" s="155">
        <v>0.22</v>
      </c>
      <c r="Q19" s="156" t="s">
        <v>10</v>
      </c>
      <c r="R19" s="145">
        <v>0.5</v>
      </c>
      <c r="S19" s="171">
        <v>52</v>
      </c>
      <c r="T19" s="171">
        <v>58</v>
      </c>
      <c r="W19" s="119"/>
      <c r="X19" s="119"/>
      <c r="Y19" s="153"/>
      <c r="Z19" s="144"/>
      <c r="AA19" s="154"/>
      <c r="AB19" s="157"/>
      <c r="AC19" s="155"/>
      <c r="AD19" s="154"/>
      <c r="AE19" s="161"/>
      <c r="AF19" s="156"/>
      <c r="AG19" s="144"/>
      <c r="AH19" s="154"/>
      <c r="AI19" s="157"/>
      <c r="AJ19" s="155"/>
      <c r="AK19" s="155"/>
      <c r="AL19" s="193"/>
    </row>
    <row r="20" spans="2:38" ht="12.75">
      <c r="B20" s="119">
        <v>45307</v>
      </c>
      <c r="C20" s="119">
        <v>45321</v>
      </c>
      <c r="D20" s="153" t="s">
        <v>10</v>
      </c>
      <c r="E20" s="144">
        <v>5</v>
      </c>
      <c r="F20" s="129"/>
      <c r="G20" s="144">
        <v>5</v>
      </c>
      <c r="H20" s="128">
        <v>7.27</v>
      </c>
      <c r="I20" s="129"/>
      <c r="J20" s="161">
        <v>130</v>
      </c>
      <c r="K20" s="156" t="s">
        <v>10</v>
      </c>
      <c r="L20" s="144">
        <v>5</v>
      </c>
      <c r="M20" s="129"/>
      <c r="N20" s="144">
        <v>3.5</v>
      </c>
      <c r="O20" s="128">
        <v>1.4</v>
      </c>
      <c r="P20" s="155">
        <v>0.2</v>
      </c>
      <c r="Q20" s="156" t="s">
        <v>10</v>
      </c>
      <c r="R20" s="145">
        <v>0.5</v>
      </c>
      <c r="S20" s="88">
        <v>53</v>
      </c>
      <c r="T20" s="88">
        <v>58</v>
      </c>
      <c r="W20" s="119"/>
      <c r="X20" s="119"/>
      <c r="Y20" s="153"/>
      <c r="Z20" s="144"/>
      <c r="AA20" s="129"/>
      <c r="AB20" s="144"/>
      <c r="AC20" s="128"/>
      <c r="AD20" s="129"/>
      <c r="AE20" s="161"/>
      <c r="AF20" s="156"/>
      <c r="AG20" s="144"/>
      <c r="AH20" s="129"/>
      <c r="AI20" s="144"/>
      <c r="AJ20" s="128"/>
      <c r="AK20" s="155"/>
      <c r="AL20" s="193"/>
    </row>
    <row r="21" spans="2:38" ht="12.75">
      <c r="B21" s="119">
        <v>45343</v>
      </c>
      <c r="C21" s="119">
        <v>45357</v>
      </c>
      <c r="D21" s="153" t="s">
        <v>10</v>
      </c>
      <c r="E21" s="144">
        <v>5</v>
      </c>
      <c r="F21" s="129"/>
      <c r="G21" s="144">
        <v>6</v>
      </c>
      <c r="H21" s="128">
        <v>7.24</v>
      </c>
      <c r="I21" s="158"/>
      <c r="J21" s="144">
        <v>390</v>
      </c>
      <c r="K21" s="156" t="s">
        <v>10</v>
      </c>
      <c r="L21" s="144">
        <v>5</v>
      </c>
      <c r="M21" s="129"/>
      <c r="N21" s="144">
        <v>4.5</v>
      </c>
      <c r="O21" s="128">
        <v>0.81</v>
      </c>
      <c r="P21" s="155">
        <v>0.2</v>
      </c>
      <c r="Q21" s="156" t="s">
        <v>10</v>
      </c>
      <c r="R21" s="145">
        <v>0.5</v>
      </c>
      <c r="S21" s="88">
        <v>62</v>
      </c>
      <c r="T21" s="88">
        <v>67</v>
      </c>
      <c r="W21" s="119"/>
      <c r="X21" s="119"/>
      <c r="Y21" s="153"/>
      <c r="Z21" s="144"/>
      <c r="AA21" s="129"/>
      <c r="AB21" s="144"/>
      <c r="AC21" s="128"/>
      <c r="AD21" s="158"/>
      <c r="AE21" s="144"/>
      <c r="AF21" s="156"/>
      <c r="AG21" s="144"/>
      <c r="AH21" s="129"/>
      <c r="AI21" s="144"/>
      <c r="AJ21" s="128"/>
      <c r="AK21" s="155"/>
      <c r="AL21" s="193"/>
    </row>
    <row r="22" spans="2:38" ht="12.75">
      <c r="B22" s="119">
        <v>45364</v>
      </c>
      <c r="C22" s="119">
        <v>45376</v>
      </c>
      <c r="D22" s="153" t="s">
        <v>10</v>
      </c>
      <c r="E22" s="144">
        <v>5</v>
      </c>
      <c r="F22" s="123"/>
      <c r="G22" s="144">
        <v>5</v>
      </c>
      <c r="H22" s="128">
        <v>6.95</v>
      </c>
      <c r="I22" s="123"/>
      <c r="J22" s="144">
        <v>240</v>
      </c>
      <c r="K22" s="156" t="s">
        <v>10</v>
      </c>
      <c r="L22" s="144">
        <v>5</v>
      </c>
      <c r="M22" s="123"/>
      <c r="N22" s="144">
        <v>4.6</v>
      </c>
      <c r="O22" s="128">
        <v>1.1</v>
      </c>
      <c r="P22" s="128">
        <v>0.23</v>
      </c>
      <c r="Q22" s="156"/>
      <c r="R22" s="145">
        <v>0.7</v>
      </c>
      <c r="S22" s="88">
        <v>63</v>
      </c>
      <c r="T22" s="88">
        <v>67</v>
      </c>
      <c r="W22" s="119"/>
      <c r="X22" s="119"/>
      <c r="Y22" s="153"/>
      <c r="Z22" s="144"/>
      <c r="AA22" s="123"/>
      <c r="AB22" s="144"/>
      <c r="AC22" s="128"/>
      <c r="AD22" s="123"/>
      <c r="AE22" s="144"/>
      <c r="AF22" s="156"/>
      <c r="AG22" s="144"/>
      <c r="AH22" s="123"/>
      <c r="AI22" s="144"/>
      <c r="AJ22" s="128"/>
      <c r="AK22" s="128"/>
      <c r="AL22" s="193"/>
    </row>
    <row r="23" spans="2:38" ht="12.75">
      <c r="B23" s="119"/>
      <c r="C23" s="119"/>
      <c r="D23" s="153"/>
      <c r="E23" s="144"/>
      <c r="F23" s="129"/>
      <c r="G23" s="144"/>
      <c r="H23" s="128"/>
      <c r="I23" s="129"/>
      <c r="J23" s="162"/>
      <c r="K23" s="156"/>
      <c r="L23" s="144"/>
      <c r="M23" s="129"/>
      <c r="N23" s="144"/>
      <c r="O23" s="128"/>
      <c r="P23" s="155"/>
      <c r="Q23" s="156"/>
      <c r="R23" s="145"/>
      <c r="S23" s="88"/>
      <c r="T23" s="88"/>
      <c r="W23" s="119"/>
      <c r="X23" s="119"/>
      <c r="Y23" s="153"/>
      <c r="Z23" s="144"/>
      <c r="AA23" s="129"/>
      <c r="AB23" s="144"/>
      <c r="AC23" s="128"/>
      <c r="AD23" s="129"/>
      <c r="AE23" s="162"/>
      <c r="AF23" s="156"/>
      <c r="AG23" s="144"/>
      <c r="AH23" s="129"/>
      <c r="AI23" s="144"/>
      <c r="AJ23" s="128"/>
      <c r="AK23" s="155"/>
      <c r="AL23" s="193"/>
    </row>
    <row r="24" spans="2:38" ht="12.75">
      <c r="B24" s="119"/>
      <c r="C24" s="119"/>
      <c r="D24" s="153"/>
      <c r="E24" s="144"/>
      <c r="F24" s="129"/>
      <c r="G24" s="144"/>
      <c r="H24" s="128"/>
      <c r="I24" s="129"/>
      <c r="J24" s="162"/>
      <c r="K24" s="154"/>
      <c r="L24" s="144"/>
      <c r="M24" s="129"/>
      <c r="N24" s="144"/>
      <c r="O24" s="128"/>
      <c r="P24" s="155"/>
      <c r="Q24" s="156"/>
      <c r="R24" s="145"/>
      <c r="S24" s="88"/>
      <c r="T24" s="88"/>
      <c r="W24" s="119"/>
      <c r="X24" s="119"/>
      <c r="Y24" s="153"/>
      <c r="Z24" s="144"/>
      <c r="AA24" s="129"/>
      <c r="AB24" s="144"/>
      <c r="AC24" s="128"/>
      <c r="AD24" s="129"/>
      <c r="AE24" s="162"/>
      <c r="AF24" s="154"/>
      <c r="AG24" s="144"/>
      <c r="AH24" s="129"/>
      <c r="AI24" s="144"/>
      <c r="AJ24" s="128"/>
      <c r="AK24" s="155"/>
      <c r="AL24" s="193"/>
    </row>
    <row r="25" spans="2:38" ht="12.75">
      <c r="B25" s="119"/>
      <c r="C25" s="119"/>
      <c r="D25" s="153"/>
      <c r="E25" s="144"/>
      <c r="F25" s="129"/>
      <c r="G25" s="144"/>
      <c r="H25" s="128"/>
      <c r="I25" s="129"/>
      <c r="J25" s="161"/>
      <c r="K25" s="154"/>
      <c r="L25" s="144"/>
      <c r="M25" s="129"/>
      <c r="N25" s="144"/>
      <c r="O25" s="128"/>
      <c r="P25" s="155"/>
      <c r="Q25" s="120"/>
      <c r="R25" s="145"/>
      <c r="S25" s="88"/>
      <c r="T25" s="88"/>
      <c r="W25" s="119"/>
      <c r="X25" s="119"/>
      <c r="Y25" s="153"/>
      <c r="Z25" s="144"/>
      <c r="AA25" s="129"/>
      <c r="AB25" s="144"/>
      <c r="AC25" s="128"/>
      <c r="AD25" s="129"/>
      <c r="AE25" s="161"/>
      <c r="AF25" s="154"/>
      <c r="AG25" s="144"/>
      <c r="AH25" s="129"/>
      <c r="AI25" s="144"/>
      <c r="AJ25" s="128"/>
      <c r="AK25" s="155"/>
      <c r="AL25" s="194"/>
    </row>
    <row r="26" spans="2:38" ht="12.75">
      <c r="B26" s="119"/>
      <c r="C26" s="119"/>
      <c r="D26" s="153"/>
      <c r="E26" s="144"/>
      <c r="F26" s="129"/>
      <c r="G26" s="144"/>
      <c r="H26" s="128"/>
      <c r="I26" s="129"/>
      <c r="J26" s="144"/>
      <c r="K26" s="156"/>
      <c r="L26" s="144"/>
      <c r="M26" s="129"/>
      <c r="N26" s="144"/>
      <c r="O26" s="128"/>
      <c r="P26" s="155"/>
      <c r="Q26" s="156"/>
      <c r="R26" s="145"/>
      <c r="S26" s="88"/>
      <c r="T26" s="88"/>
      <c r="W26" s="119"/>
      <c r="X26" s="119"/>
      <c r="Y26" s="153"/>
      <c r="Z26" s="144"/>
      <c r="AA26" s="129"/>
      <c r="AB26" s="144"/>
      <c r="AC26" s="128"/>
      <c r="AD26" s="129"/>
      <c r="AE26" s="144"/>
      <c r="AF26" s="156"/>
      <c r="AG26" s="144"/>
      <c r="AH26" s="129"/>
      <c r="AI26" s="144"/>
      <c r="AJ26" s="128"/>
      <c r="AK26" s="155"/>
      <c r="AL26" s="193"/>
    </row>
    <row r="27" spans="2:38" ht="12.75">
      <c r="B27" s="119"/>
      <c r="C27" s="119"/>
      <c r="D27" s="120"/>
      <c r="E27" s="144"/>
      <c r="F27" s="129"/>
      <c r="G27" s="144"/>
      <c r="H27" s="128"/>
      <c r="I27" s="129"/>
      <c r="J27" s="162"/>
      <c r="K27" s="123"/>
      <c r="L27" s="144"/>
      <c r="M27" s="129"/>
      <c r="N27" s="144"/>
      <c r="O27" s="128"/>
      <c r="P27" s="128"/>
      <c r="Q27" s="120"/>
      <c r="R27" s="145"/>
      <c r="S27" s="88"/>
      <c r="T27" s="88"/>
      <c r="W27" s="119"/>
      <c r="X27" s="119"/>
      <c r="Y27" s="120"/>
      <c r="Z27" s="144"/>
      <c r="AA27" s="129"/>
      <c r="AB27" s="144"/>
      <c r="AC27" s="128"/>
      <c r="AD27" s="129"/>
      <c r="AE27" s="162"/>
      <c r="AF27" s="123"/>
      <c r="AG27" s="144"/>
      <c r="AH27" s="129"/>
      <c r="AI27" s="144"/>
      <c r="AJ27" s="128"/>
      <c r="AK27" s="128"/>
      <c r="AL27" s="194"/>
    </row>
    <row r="28" spans="2:38" ht="13.5" thickBot="1">
      <c r="B28" s="121"/>
      <c r="C28" s="121"/>
      <c r="D28" s="126"/>
      <c r="E28" s="146"/>
      <c r="F28" s="125"/>
      <c r="G28" s="146"/>
      <c r="H28" s="122"/>
      <c r="I28" s="125"/>
      <c r="J28" s="146"/>
      <c r="K28" s="124"/>
      <c r="L28" s="146"/>
      <c r="M28" s="125"/>
      <c r="N28" s="146"/>
      <c r="O28" s="122"/>
      <c r="P28" s="122"/>
      <c r="Q28" s="126"/>
      <c r="R28" s="147"/>
      <c r="S28" s="88"/>
      <c r="T28" s="88"/>
      <c r="W28" s="121"/>
      <c r="X28" s="121"/>
      <c r="Y28" s="126"/>
      <c r="Z28" s="146"/>
      <c r="AA28" s="125"/>
      <c r="AB28" s="146"/>
      <c r="AC28" s="122"/>
      <c r="AD28" s="125"/>
      <c r="AE28" s="146"/>
      <c r="AF28" s="124"/>
      <c r="AG28" s="146"/>
      <c r="AH28" s="125"/>
      <c r="AI28" s="146"/>
      <c r="AJ28" s="122"/>
      <c r="AK28" s="122"/>
      <c r="AL28" s="195"/>
    </row>
    <row r="29" spans="3:26" ht="12.75">
      <c r="C29" s="45" t="s">
        <v>58</v>
      </c>
      <c r="F29" s="2"/>
      <c r="I29" s="45"/>
      <c r="Z29" s="2"/>
    </row>
    <row r="31" spans="2:38" ht="13.5" thickBot="1">
      <c r="B31" s="108"/>
      <c r="C31" s="108"/>
      <c r="D31" s="108"/>
      <c r="E31" s="108"/>
      <c r="F31" s="238"/>
      <c r="G31" s="238"/>
      <c r="H31" s="108"/>
      <c r="I31" s="238"/>
      <c r="J31" s="238"/>
      <c r="K31" s="238"/>
      <c r="L31" s="238"/>
      <c r="M31" s="238"/>
      <c r="N31" s="238"/>
      <c r="O31" s="108"/>
      <c r="P31" s="108"/>
      <c r="Q31" s="238"/>
      <c r="R31" s="238"/>
      <c r="S31" s="108"/>
      <c r="T31" s="108"/>
      <c r="W31" s="108"/>
      <c r="X31" s="108"/>
      <c r="Y31" s="108"/>
      <c r="Z31" s="238"/>
      <c r="AA31" s="238"/>
      <c r="AB31" s="108"/>
      <c r="AC31" s="238"/>
      <c r="AD31" s="238"/>
      <c r="AE31" s="238"/>
      <c r="AF31" s="238"/>
      <c r="AG31" s="238"/>
      <c r="AH31" s="238"/>
      <c r="AI31" s="108"/>
      <c r="AJ31" s="108"/>
      <c r="AK31" s="238"/>
      <c r="AL31" s="238"/>
    </row>
    <row r="32" spans="2:38" ht="12.75">
      <c r="B32" s="224" t="s">
        <v>11</v>
      </c>
      <c r="C32" s="225"/>
      <c r="D32" s="254">
        <f>COUNT(E11:E28)</f>
        <v>12</v>
      </c>
      <c r="E32" s="209"/>
      <c r="F32" s="208">
        <f>COUNT(G11:G28)</f>
        <v>12</v>
      </c>
      <c r="G32" s="209"/>
      <c r="H32" s="16">
        <f>COUNT(H11:H28)</f>
        <v>12</v>
      </c>
      <c r="I32" s="208">
        <f>COUNT(J11:J28)</f>
        <v>12</v>
      </c>
      <c r="J32" s="209"/>
      <c r="K32" s="208">
        <f>COUNT(L11:L28)</f>
        <v>12</v>
      </c>
      <c r="L32" s="209"/>
      <c r="M32" s="208">
        <f>COUNT(N11:N28)</f>
        <v>12</v>
      </c>
      <c r="N32" s="209"/>
      <c r="O32" s="16">
        <f>COUNT(O11:O28)</f>
        <v>12</v>
      </c>
      <c r="P32" s="16">
        <f>COUNT(P11:P28)</f>
        <v>12</v>
      </c>
      <c r="Q32" s="208">
        <f>COUNT(R11:R28)</f>
        <v>12</v>
      </c>
      <c r="R32" s="255"/>
      <c r="S32" s="2">
        <f>COUNT(S11:S28)</f>
        <v>12</v>
      </c>
      <c r="T32" s="2">
        <f>COUNT(T11:T28)</f>
        <v>12</v>
      </c>
      <c r="W32" s="224" t="s">
        <v>11</v>
      </c>
      <c r="X32" s="225"/>
      <c r="Y32" s="16">
        <f>COUNT(Y11:Y28)</f>
        <v>0</v>
      </c>
      <c r="Z32" s="208">
        <f>COUNT(AA11:AA28)</f>
        <v>0</v>
      </c>
      <c r="AA32" s="209">
        <f>COUNT(AA11:AA28)</f>
        <v>0</v>
      </c>
      <c r="AB32" s="16">
        <f>COUNT(AB11:AB28)</f>
        <v>0</v>
      </c>
      <c r="AC32" s="208">
        <f>COUNT(AD11:AD28)</f>
        <v>0</v>
      </c>
      <c r="AD32" s="209"/>
      <c r="AE32" s="208">
        <f>COUNT(AF11:AF28)</f>
        <v>0</v>
      </c>
      <c r="AF32" s="209"/>
      <c r="AG32" s="208">
        <f>COUNT(AH11:AH28)</f>
        <v>0</v>
      </c>
      <c r="AH32" s="209"/>
      <c r="AI32" s="16">
        <f>COUNT(AI11:AI28)</f>
        <v>0</v>
      </c>
      <c r="AJ32" s="16">
        <f>COUNT(AJ11:AJ28)</f>
        <v>0</v>
      </c>
      <c r="AK32" s="208">
        <f>COUNT(AL11:AL28)</f>
        <v>0</v>
      </c>
      <c r="AL32" s="209"/>
    </row>
    <row r="33" spans="2:38" ht="12.75">
      <c r="B33" s="25"/>
      <c r="C33" s="26"/>
      <c r="D33" s="253"/>
      <c r="E33" s="204"/>
      <c r="F33" s="8"/>
      <c r="G33" s="9"/>
      <c r="H33" s="10"/>
      <c r="I33" s="203"/>
      <c r="J33" s="204"/>
      <c r="K33" s="203"/>
      <c r="L33" s="204"/>
      <c r="M33" s="203"/>
      <c r="N33" s="204"/>
      <c r="O33" s="10"/>
      <c r="P33" s="10"/>
      <c r="Q33" s="203"/>
      <c r="R33" s="207"/>
      <c r="S33" s="82"/>
      <c r="T33" s="82"/>
      <c r="W33" s="25"/>
      <c r="X33" s="26"/>
      <c r="Y33" s="7"/>
      <c r="Z33" s="8"/>
      <c r="AA33" s="9"/>
      <c r="AB33" s="10"/>
      <c r="AC33" s="203"/>
      <c r="AD33" s="204"/>
      <c r="AE33" s="203"/>
      <c r="AF33" s="204"/>
      <c r="AG33" s="203"/>
      <c r="AH33" s="204"/>
      <c r="AI33" s="10"/>
      <c r="AJ33" s="10"/>
      <c r="AK33" s="203"/>
      <c r="AL33" s="207"/>
    </row>
    <row r="34" spans="2:38" ht="12.75">
      <c r="B34" s="217" t="s">
        <v>12</v>
      </c>
      <c r="C34" s="218"/>
      <c r="D34" s="172" t="s">
        <v>10</v>
      </c>
      <c r="E34" s="12">
        <f>MIN(E11:E28)</f>
        <v>5</v>
      </c>
      <c r="F34" s="108"/>
      <c r="G34" s="12">
        <f>MIN(G11:G28)</f>
        <v>1</v>
      </c>
      <c r="H34" s="13">
        <f>MIN(H11:H28)</f>
        <v>6.95</v>
      </c>
      <c r="I34" s="219">
        <f>MIN(J11:J28)</f>
        <v>21</v>
      </c>
      <c r="J34" s="241"/>
      <c r="K34" s="108" t="s">
        <v>10</v>
      </c>
      <c r="L34" s="12">
        <f>MIN(L11:L28)</f>
        <v>5</v>
      </c>
      <c r="M34" s="12" t="s">
        <v>10</v>
      </c>
      <c r="N34" s="13">
        <f>MIN(N11:N28)</f>
        <v>3.1</v>
      </c>
      <c r="O34" s="13">
        <f>MIN(O11:O28)</f>
        <v>0.23</v>
      </c>
      <c r="P34" s="13">
        <f>MIN(P11:P28)</f>
        <v>0.2</v>
      </c>
      <c r="Q34" s="108" t="s">
        <v>10</v>
      </c>
      <c r="R34" s="17">
        <f>MIN(R11:R28)</f>
        <v>0.5</v>
      </c>
      <c r="S34" s="83">
        <f>MIN(S8:S26)</f>
        <v>52</v>
      </c>
      <c r="T34" s="83">
        <f>MIN(T8:T26)</f>
        <v>58</v>
      </c>
      <c r="W34" s="217" t="s">
        <v>12</v>
      </c>
      <c r="X34" s="218"/>
      <c r="Y34" s="11">
        <f>MIN(Y11:Y28)</f>
        <v>0</v>
      </c>
      <c r="Z34" s="108"/>
      <c r="AA34" s="12">
        <f>MIN(AA11:AA28)</f>
        <v>0</v>
      </c>
      <c r="AB34" s="13">
        <f>MIN(AB11:AB28)</f>
        <v>0</v>
      </c>
      <c r="AC34" s="219">
        <f>MIN(AD11:AD28)</f>
        <v>0</v>
      </c>
      <c r="AD34" s="241"/>
      <c r="AE34" s="108" t="s">
        <v>10</v>
      </c>
      <c r="AF34" s="12">
        <f>MIN(AF11:AF28)</f>
        <v>0</v>
      </c>
      <c r="AG34" s="12" t="s">
        <v>10</v>
      </c>
      <c r="AH34" s="13">
        <f>MIN(AH11:AH28)</f>
        <v>0</v>
      </c>
      <c r="AI34" s="13">
        <f>MIN(AI11:AI28)</f>
        <v>0</v>
      </c>
      <c r="AJ34" s="13">
        <f>MIN(AJ11:AJ25)</f>
        <v>0</v>
      </c>
      <c r="AK34" s="108" t="s">
        <v>10</v>
      </c>
      <c r="AL34" s="17">
        <f>MIN(AL11:AL28)</f>
        <v>0</v>
      </c>
    </row>
    <row r="35" spans="2:38" ht="12.75">
      <c r="B35" s="25"/>
      <c r="C35" s="26"/>
      <c r="D35" s="253"/>
      <c r="E35" s="204"/>
      <c r="F35" s="8"/>
      <c r="G35" s="9"/>
      <c r="H35" s="10"/>
      <c r="I35" s="203"/>
      <c r="J35" s="204"/>
      <c r="K35" s="203"/>
      <c r="L35" s="204"/>
      <c r="M35" s="203"/>
      <c r="N35" s="204"/>
      <c r="O35" s="10"/>
      <c r="P35" s="10"/>
      <c r="Q35" s="203"/>
      <c r="R35" s="207"/>
      <c r="S35" s="82"/>
      <c r="T35" s="82"/>
      <c r="W35" s="25"/>
      <c r="X35" s="26"/>
      <c r="Y35" s="7"/>
      <c r="Z35" s="8"/>
      <c r="AA35" s="9"/>
      <c r="AB35" s="10"/>
      <c r="AC35" s="203"/>
      <c r="AD35" s="204"/>
      <c r="AE35" s="203"/>
      <c r="AF35" s="204"/>
      <c r="AG35" s="203"/>
      <c r="AH35" s="204"/>
      <c r="AI35" s="10"/>
      <c r="AJ35" s="10"/>
      <c r="AK35" s="203"/>
      <c r="AL35" s="207"/>
    </row>
    <row r="36" spans="2:38" ht="12.75">
      <c r="B36" s="217" t="s">
        <v>13</v>
      </c>
      <c r="C36" s="218"/>
      <c r="D36" s="256">
        <f>SUM(E11:E28)/D32</f>
        <v>5</v>
      </c>
      <c r="E36" s="222">
        <f>SUM(E11:E31)/9</f>
        <v>6.666666666666667</v>
      </c>
      <c r="F36" s="221">
        <f>SUM(G11:G28)/F32</f>
        <v>7</v>
      </c>
      <c r="G36" s="222"/>
      <c r="H36" s="110">
        <f>SUM(H11:H28)/H32</f>
        <v>7.294999999999999</v>
      </c>
      <c r="I36" s="221">
        <f>SUM(J11:J28)/I32</f>
        <v>100.58333333333333</v>
      </c>
      <c r="J36" s="222"/>
      <c r="K36" s="221">
        <f>SUM(L11:L28)/K32</f>
        <v>5</v>
      </c>
      <c r="L36" s="222">
        <f>SUM(L11:L31)/9</f>
        <v>6.666666666666667</v>
      </c>
      <c r="M36" s="221">
        <f>SUM(N11:N28)/M32</f>
        <v>4.058333333333334</v>
      </c>
      <c r="N36" s="222"/>
      <c r="O36" s="110">
        <f>SUM(O11:O28)/O32</f>
        <v>0.9316666666666666</v>
      </c>
      <c r="P36" s="168">
        <f>SUM(P11:P28)/P32</f>
        <v>0.25500000000000006</v>
      </c>
      <c r="Q36" s="221">
        <f>SUM(R11:R28)/Q32</f>
        <v>0.5333333333333333</v>
      </c>
      <c r="R36" s="223"/>
      <c r="S36" s="141">
        <f>SUM(S8:S26)/S32</f>
        <v>63.083333333333336</v>
      </c>
      <c r="T36" s="141">
        <f>SUM(T8:T26)/T32</f>
        <v>67.66666666666667</v>
      </c>
      <c r="W36" s="217" t="s">
        <v>13</v>
      </c>
      <c r="X36" s="218"/>
      <c r="Y36" s="109" t="e">
        <f>SUM(Y11:Y28)/Y32</f>
        <v>#DIV/0!</v>
      </c>
      <c r="Z36" s="221" t="e">
        <f>SUM(AA11:AA28)/Z32</f>
        <v>#DIV/0!</v>
      </c>
      <c r="AA36" s="222"/>
      <c r="AB36" s="110" t="e">
        <f>SUM(AB11:AB28)/AB32</f>
        <v>#DIV/0!</v>
      </c>
      <c r="AC36" s="221" t="e">
        <f>SUM(AD11:AD28)/AC32</f>
        <v>#DIV/0!</v>
      </c>
      <c r="AD36" s="222"/>
      <c r="AE36" s="221" t="e">
        <f>SUM(AF11:AF28)/AE32</f>
        <v>#DIV/0!</v>
      </c>
      <c r="AF36" s="222">
        <f>SUM(AF11:AF31)/9</f>
        <v>0</v>
      </c>
      <c r="AG36" s="221" t="e">
        <f>SUM(AH11:AH28)/AG32</f>
        <v>#DIV/0!</v>
      </c>
      <c r="AH36" s="222"/>
      <c r="AI36" s="110" t="e">
        <f>SUM(AI11:AI28)/AI32</f>
        <v>#DIV/0!</v>
      </c>
      <c r="AJ36" s="110" t="e">
        <f>SUM(AJ11:AJ25)/AJ32</f>
        <v>#DIV/0!</v>
      </c>
      <c r="AK36" s="221" t="e">
        <f>SUM(AL11:AL28)/AK32</f>
        <v>#DIV/0!</v>
      </c>
      <c r="AL36" s="223"/>
    </row>
    <row r="37" spans="2:38" ht="12.75">
      <c r="B37" s="25"/>
      <c r="C37" s="26"/>
      <c r="D37" s="253"/>
      <c r="E37" s="204"/>
      <c r="F37" s="203"/>
      <c r="G37" s="204"/>
      <c r="H37" s="10"/>
      <c r="I37" s="203"/>
      <c r="J37" s="204"/>
      <c r="K37" s="203"/>
      <c r="L37" s="204"/>
      <c r="M37" s="203"/>
      <c r="N37" s="204"/>
      <c r="O37" s="10"/>
      <c r="P37" s="10"/>
      <c r="Q37" s="203"/>
      <c r="R37" s="207"/>
      <c r="S37" s="82"/>
      <c r="T37" s="82"/>
      <c r="W37" s="25"/>
      <c r="X37" s="26"/>
      <c r="Y37" s="7"/>
      <c r="Z37" s="203"/>
      <c r="AA37" s="204"/>
      <c r="AB37" s="10"/>
      <c r="AC37" s="203"/>
      <c r="AD37" s="204"/>
      <c r="AE37" s="203"/>
      <c r="AF37" s="204"/>
      <c r="AG37" s="203"/>
      <c r="AH37" s="204"/>
      <c r="AI37" s="10"/>
      <c r="AJ37" s="10"/>
      <c r="AK37" s="203"/>
      <c r="AL37" s="207"/>
    </row>
    <row r="38" spans="2:38" ht="13.5" thickBot="1">
      <c r="B38" s="214" t="s">
        <v>14</v>
      </c>
      <c r="C38" s="215"/>
      <c r="D38" s="257">
        <f>MAX(E11:E28)</f>
        <v>5</v>
      </c>
      <c r="E38" s="206"/>
      <c r="F38" s="205">
        <f>MAX(G11:G28)</f>
        <v>23</v>
      </c>
      <c r="G38" s="206"/>
      <c r="H38" s="15">
        <f>MAX(H11:H28)</f>
        <v>7.72</v>
      </c>
      <c r="I38" s="205">
        <f>MAX(J11:J28)</f>
        <v>390</v>
      </c>
      <c r="J38" s="206"/>
      <c r="K38" s="205">
        <f>MAX(L11:L28)</f>
        <v>5</v>
      </c>
      <c r="L38" s="206"/>
      <c r="M38" s="205">
        <f>MAX(N11:N28)</f>
        <v>5.8</v>
      </c>
      <c r="N38" s="206"/>
      <c r="O38" s="15">
        <f>MAX(O11:O28)</f>
        <v>2.4</v>
      </c>
      <c r="P38" s="15">
        <f>MAX(P11:P28)</f>
        <v>0.51</v>
      </c>
      <c r="Q38" s="205">
        <f>MAX(R11:R28)</f>
        <v>0.7</v>
      </c>
      <c r="R38" s="216"/>
      <c r="S38" s="83">
        <f>MAX(S8:S26)</f>
        <v>71</v>
      </c>
      <c r="T38" s="83">
        <f>MAX(T8:T26)</f>
        <v>75</v>
      </c>
      <c r="W38" s="214" t="s">
        <v>14</v>
      </c>
      <c r="X38" s="215"/>
      <c r="Y38" s="14">
        <f>MAX(Y11:Y28)</f>
        <v>0</v>
      </c>
      <c r="Z38" s="205">
        <f>MAX(AA11:AA28)</f>
        <v>0</v>
      </c>
      <c r="AA38" s="206"/>
      <c r="AB38" s="15">
        <f>MAX(AB11:AB28)</f>
        <v>0</v>
      </c>
      <c r="AC38" s="205">
        <f>MAX(AD11:AD28)</f>
        <v>0</v>
      </c>
      <c r="AD38" s="206"/>
      <c r="AE38" s="205">
        <f>MAX(AF11:AF28)</f>
        <v>0</v>
      </c>
      <c r="AF38" s="206"/>
      <c r="AG38" s="205">
        <f>MAX(AH11:AH28)</f>
        <v>0</v>
      </c>
      <c r="AH38" s="206"/>
      <c r="AI38" s="15">
        <f>MAX(AI11:AI28)</f>
        <v>0</v>
      </c>
      <c r="AJ38" s="15">
        <f>MAX(AJ11:AJ25)</f>
        <v>0</v>
      </c>
      <c r="AK38" s="205">
        <f>MAX(AL11:AL28)</f>
        <v>0</v>
      </c>
      <c r="AL38" s="216"/>
    </row>
    <row r="40" ht="13.5" hidden="1" thickBot="1">
      <c r="X40" s="39">
        <v>0</v>
      </c>
    </row>
    <row r="41" spans="25:38" ht="13.5" hidden="1" thickBot="1">
      <c r="Y41" s="130" t="e">
        <f>$X$40*Y36</f>
        <v>#DIV/0!</v>
      </c>
      <c r="Z41" s="251" t="e">
        <f>$X$40*Z36</f>
        <v>#DIV/0!</v>
      </c>
      <c r="AA41" s="252"/>
      <c r="AB41" s="130" t="e">
        <f>$X$40*AB36</f>
        <v>#DIV/0!</v>
      </c>
      <c r="AC41" s="251" t="e">
        <f>$X$40*AC36</f>
        <v>#DIV/0!</v>
      </c>
      <c r="AD41" s="252"/>
      <c r="AE41" s="251" t="e">
        <f>$X$40*AE36</f>
        <v>#DIV/0!</v>
      </c>
      <c r="AF41" s="252"/>
      <c r="AG41" s="251" t="e">
        <f>$X$40*AG36</f>
        <v>#DIV/0!</v>
      </c>
      <c r="AH41" s="252"/>
      <c r="AI41" s="130" t="e">
        <f>$X$40*AI36</f>
        <v>#DIV/0!</v>
      </c>
      <c r="AJ41" s="130" t="e">
        <f>$X$40*AJ36</f>
        <v>#DIV/0!</v>
      </c>
      <c r="AK41" s="251" t="e">
        <f>$X$40*AK36</f>
        <v>#DIV/0!</v>
      </c>
      <c r="AL41" s="252"/>
    </row>
    <row r="42" spans="4:42" ht="38.25" customHeight="1">
      <c r="D42" s="18" t="s">
        <v>17</v>
      </c>
      <c r="E42" s="18"/>
      <c r="F42" s="5"/>
      <c r="O42" s="245" t="s">
        <v>18</v>
      </c>
      <c r="P42" s="245"/>
      <c r="Q42" s="19"/>
      <c r="R42" s="23"/>
      <c r="S42" s="23"/>
      <c r="T42" s="23"/>
      <c r="Z42" s="18" t="s">
        <v>17</v>
      </c>
      <c r="AA42" s="18"/>
      <c r="AB42" s="5"/>
      <c r="AK42" s="245" t="s">
        <v>18</v>
      </c>
      <c r="AL42" s="245"/>
      <c r="AM42" s="19"/>
      <c r="AN42" s="23"/>
      <c r="AO42" s="23"/>
      <c r="AP42" s="23"/>
    </row>
    <row r="43" spans="4:42" ht="16.5" thickBot="1">
      <c r="D43" s="18" t="s">
        <v>0</v>
      </c>
      <c r="E43" s="18"/>
      <c r="F43" s="5"/>
      <c r="O43" s="19"/>
      <c r="P43" s="19"/>
      <c r="Q43" s="19"/>
      <c r="R43" s="23"/>
      <c r="S43" s="23"/>
      <c r="T43" s="23"/>
      <c r="Z43" s="18" t="s">
        <v>0</v>
      </c>
      <c r="AA43" s="18"/>
      <c r="AB43" s="5"/>
      <c r="AK43" s="19"/>
      <c r="AL43" s="19"/>
      <c r="AM43" s="19"/>
      <c r="AN43" s="23"/>
      <c r="AO43" s="23"/>
      <c r="AP43" s="23"/>
    </row>
    <row r="44" spans="2:40" ht="16.5" thickBot="1">
      <c r="B44"/>
      <c r="D44" s="18" t="s">
        <v>1</v>
      </c>
      <c r="E44" s="18"/>
      <c r="F44" s="5"/>
      <c r="H44" s="239">
        <v>2</v>
      </c>
      <c r="I44" s="240"/>
      <c r="X44"/>
      <c r="Z44" s="18"/>
      <c r="AB44" s="5"/>
      <c r="AN44" s="2"/>
    </row>
    <row r="45" spans="4:39" ht="16.5" thickBot="1">
      <c r="D45" s="18" t="s">
        <v>2</v>
      </c>
      <c r="E45" s="18"/>
      <c r="F45" s="5"/>
      <c r="H45" s="239" t="s">
        <v>49</v>
      </c>
      <c r="I45" s="240"/>
      <c r="Z45" s="2"/>
      <c r="AA45" s="18" t="s">
        <v>46</v>
      </c>
      <c r="AK45"/>
      <c r="AL45"/>
      <c r="AM45"/>
    </row>
    <row r="46" spans="4:39" ht="16.5" thickBot="1">
      <c r="D46" s="18" t="s">
        <v>19</v>
      </c>
      <c r="E46" s="18"/>
      <c r="F46" s="5"/>
      <c r="H46" s="239" t="s">
        <v>20</v>
      </c>
      <c r="I46" s="240"/>
      <c r="Z46" s="2"/>
      <c r="AK46"/>
      <c r="AL46"/>
      <c r="AM46"/>
    </row>
    <row r="47" spans="4:39" ht="16.5" thickBot="1">
      <c r="D47" s="18" t="s">
        <v>21</v>
      </c>
      <c r="E47" s="18"/>
      <c r="F47" s="5"/>
      <c r="H47" s="210">
        <v>45412</v>
      </c>
      <c r="I47" s="211"/>
      <c r="Z47" s="2"/>
      <c r="AK47"/>
      <c r="AL47"/>
      <c r="AM47"/>
    </row>
    <row r="48" spans="26:42" ht="13.5" thickBot="1">
      <c r="Z48" s="2"/>
      <c r="AB48" s="6"/>
      <c r="AN48" s="2"/>
      <c r="AO48" s="2"/>
      <c r="AP48" s="2"/>
    </row>
    <row r="49" spans="2:32" s="1" customFormat="1" ht="65.25" customHeight="1" thickBot="1">
      <c r="B49" s="24" t="s">
        <v>22</v>
      </c>
      <c r="C49" s="67" t="s">
        <v>35</v>
      </c>
      <c r="D49" s="237" t="s">
        <v>23</v>
      </c>
      <c r="E49" s="213"/>
      <c r="F49" s="212" t="s">
        <v>3</v>
      </c>
      <c r="G49" s="213"/>
      <c r="H49" s="4" t="s">
        <v>4</v>
      </c>
      <c r="I49" s="212" t="s">
        <v>5</v>
      </c>
      <c r="J49" s="213"/>
      <c r="K49" s="212" t="s">
        <v>6</v>
      </c>
      <c r="L49" s="213"/>
      <c r="M49" s="212" t="s">
        <v>7</v>
      </c>
      <c r="N49" s="213"/>
      <c r="O49" s="3" t="s">
        <v>8</v>
      </c>
      <c r="P49" s="3" t="s">
        <v>27</v>
      </c>
      <c r="Q49" s="212" t="s">
        <v>9</v>
      </c>
      <c r="R49" s="226"/>
      <c r="S49" s="80" t="s">
        <v>37</v>
      </c>
      <c r="T49" s="80" t="s">
        <v>38</v>
      </c>
      <c r="X49" s="24" t="s">
        <v>22</v>
      </c>
      <c r="Y49" s="67" t="s">
        <v>35</v>
      </c>
      <c r="Z49" s="237" t="s">
        <v>23</v>
      </c>
      <c r="AA49" s="213"/>
      <c r="AB49" s="212" t="s">
        <v>3</v>
      </c>
      <c r="AC49" s="213"/>
      <c r="AD49" s="4" t="s">
        <v>4</v>
      </c>
      <c r="AE49" s="212" t="s">
        <v>8</v>
      </c>
      <c r="AF49" s="226"/>
    </row>
    <row r="50" spans="2:37" s="1" customFormat="1" ht="15.75" customHeight="1">
      <c r="B50" s="227"/>
      <c r="C50" s="227"/>
      <c r="D50" s="229" t="s">
        <v>24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42"/>
      <c r="S50" s="2"/>
      <c r="T50" s="2"/>
      <c r="X50" s="227"/>
      <c r="Y50" s="227"/>
      <c r="Z50" s="229"/>
      <c r="AA50" s="230"/>
      <c r="AB50" s="230"/>
      <c r="AC50" s="230"/>
      <c r="AD50" s="230"/>
      <c r="AE50" s="230"/>
      <c r="AF50" s="242"/>
      <c r="AG50"/>
      <c r="AH50"/>
      <c r="AI50"/>
      <c r="AJ50" s="2"/>
      <c r="AK50" s="2"/>
    </row>
    <row r="51" spans="2:37" s="1" customFormat="1" ht="13.5" thickBot="1">
      <c r="B51" s="228"/>
      <c r="C51" s="228"/>
      <c r="D51" s="233" t="s">
        <v>25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43"/>
      <c r="S51" s="2"/>
      <c r="T51" s="2"/>
      <c r="X51" s="228"/>
      <c r="Y51" s="228"/>
      <c r="Z51" s="258"/>
      <c r="AA51" s="259"/>
      <c r="AB51" s="259"/>
      <c r="AC51" s="259"/>
      <c r="AD51" s="259"/>
      <c r="AE51" s="259"/>
      <c r="AF51" s="260"/>
      <c r="AG51"/>
      <c r="AH51"/>
      <c r="AI51"/>
      <c r="AJ51" s="2"/>
      <c r="AK51" s="2"/>
    </row>
    <row r="52" spans="2:39" ht="12.75">
      <c r="B52" s="119">
        <v>45026</v>
      </c>
      <c r="C52" s="119">
        <v>45039</v>
      </c>
      <c r="D52" s="153" t="s">
        <v>10</v>
      </c>
      <c r="E52" s="157">
        <v>5</v>
      </c>
      <c r="F52" s="158"/>
      <c r="G52" s="157">
        <v>6</v>
      </c>
      <c r="H52" s="155">
        <v>7.74</v>
      </c>
      <c r="I52" s="158"/>
      <c r="J52" s="157">
        <v>61</v>
      </c>
      <c r="K52" s="154" t="s">
        <v>10</v>
      </c>
      <c r="L52" s="157">
        <v>5</v>
      </c>
      <c r="M52" s="158"/>
      <c r="N52" s="157">
        <v>5.9</v>
      </c>
      <c r="O52" s="155">
        <v>0.38</v>
      </c>
      <c r="P52" s="155">
        <v>0.29</v>
      </c>
      <c r="Q52" s="156" t="s">
        <v>10</v>
      </c>
      <c r="R52" s="160">
        <v>0.5</v>
      </c>
      <c r="S52" s="171">
        <v>66</v>
      </c>
      <c r="T52" s="171">
        <v>70</v>
      </c>
      <c r="U52" s="108"/>
      <c r="X52" s="29"/>
      <c r="Y52" s="76"/>
      <c r="Z52" s="73"/>
      <c r="AA52" s="85"/>
      <c r="AB52" s="148"/>
      <c r="AC52" s="149"/>
      <c r="AD52" s="150"/>
      <c r="AE52" s="118"/>
      <c r="AF52" s="132"/>
      <c r="AG52"/>
      <c r="AH52"/>
      <c r="AI52"/>
      <c r="AJ52"/>
      <c r="AK52"/>
      <c r="AL52"/>
      <c r="AM52"/>
    </row>
    <row r="53" spans="2:39" ht="12.75">
      <c r="B53" s="119">
        <v>45056</v>
      </c>
      <c r="C53" s="119">
        <v>45069</v>
      </c>
      <c r="D53" s="153" t="s">
        <v>10</v>
      </c>
      <c r="E53" s="157">
        <v>5</v>
      </c>
      <c r="F53" s="158"/>
      <c r="G53" s="157">
        <v>5</v>
      </c>
      <c r="H53" s="155">
        <v>8.04</v>
      </c>
      <c r="I53" s="158"/>
      <c r="J53" s="157">
        <v>12</v>
      </c>
      <c r="K53" s="154" t="s">
        <v>10</v>
      </c>
      <c r="L53" s="157">
        <v>5</v>
      </c>
      <c r="M53" s="158"/>
      <c r="N53" s="157">
        <v>6.5</v>
      </c>
      <c r="O53" s="155">
        <v>0.37</v>
      </c>
      <c r="P53" s="155">
        <v>0.2</v>
      </c>
      <c r="Q53" s="156"/>
      <c r="R53" s="160">
        <v>1.3</v>
      </c>
      <c r="S53" s="171">
        <v>73</v>
      </c>
      <c r="T53" s="171">
        <v>76</v>
      </c>
      <c r="U53" s="108"/>
      <c r="X53" s="31"/>
      <c r="Y53" s="31"/>
      <c r="Z53" s="68"/>
      <c r="AA53" s="103"/>
      <c r="AB53" s="68"/>
      <c r="AC53" s="103"/>
      <c r="AD53" s="48"/>
      <c r="AE53" s="68"/>
      <c r="AF53" s="104"/>
      <c r="AG53"/>
      <c r="AH53"/>
      <c r="AI53"/>
      <c r="AJ53"/>
      <c r="AK53"/>
      <c r="AL53"/>
      <c r="AM53"/>
    </row>
    <row r="54" spans="2:39" ht="12.75">
      <c r="B54" s="119">
        <v>45097</v>
      </c>
      <c r="C54" s="119">
        <v>45111</v>
      </c>
      <c r="D54" s="153" t="s">
        <v>10</v>
      </c>
      <c r="E54" s="157">
        <v>5</v>
      </c>
      <c r="F54" s="154"/>
      <c r="G54" s="157">
        <v>16</v>
      </c>
      <c r="H54" s="155">
        <v>9.4</v>
      </c>
      <c r="I54" s="154"/>
      <c r="J54" s="157">
        <v>1</v>
      </c>
      <c r="K54" s="154" t="s">
        <v>10</v>
      </c>
      <c r="L54" s="157">
        <v>5</v>
      </c>
      <c r="M54" s="154"/>
      <c r="N54" s="157">
        <v>4.3</v>
      </c>
      <c r="O54" s="155">
        <v>0.26</v>
      </c>
      <c r="P54" s="155">
        <v>0.2</v>
      </c>
      <c r="Q54" s="156" t="s">
        <v>10</v>
      </c>
      <c r="R54" s="160">
        <v>0.5</v>
      </c>
      <c r="S54" s="171">
        <v>70</v>
      </c>
      <c r="T54" s="171">
        <v>74</v>
      </c>
      <c r="U54" s="108"/>
      <c r="X54" s="33"/>
      <c r="Y54" s="33"/>
      <c r="Z54" s="68"/>
      <c r="AA54" s="103"/>
      <c r="AB54" s="68"/>
      <c r="AC54" s="103"/>
      <c r="AD54" s="48"/>
      <c r="AE54" s="68"/>
      <c r="AF54" s="104"/>
      <c r="AG54"/>
      <c r="AH54"/>
      <c r="AI54"/>
      <c r="AJ54"/>
      <c r="AK54"/>
      <c r="AL54"/>
      <c r="AM54"/>
    </row>
    <row r="55" spans="2:39" ht="12.75">
      <c r="B55" s="119">
        <v>45120</v>
      </c>
      <c r="C55" s="119">
        <v>45132</v>
      </c>
      <c r="D55" s="153" t="s">
        <v>10</v>
      </c>
      <c r="E55" s="144">
        <v>5</v>
      </c>
      <c r="F55" s="123"/>
      <c r="G55" s="144">
        <v>29</v>
      </c>
      <c r="H55" s="166">
        <v>9.34</v>
      </c>
      <c r="I55" s="154"/>
      <c r="J55" s="161">
        <v>1</v>
      </c>
      <c r="K55" s="154" t="s">
        <v>10</v>
      </c>
      <c r="L55" s="144">
        <v>5</v>
      </c>
      <c r="M55" s="123"/>
      <c r="N55" s="144">
        <v>5.4</v>
      </c>
      <c r="O55" s="128">
        <v>0.34</v>
      </c>
      <c r="P55" s="155">
        <v>0.37</v>
      </c>
      <c r="Q55" s="120"/>
      <c r="R55" s="145">
        <v>0.7</v>
      </c>
      <c r="S55" s="88">
        <v>71</v>
      </c>
      <c r="T55" s="88">
        <v>75</v>
      </c>
      <c r="U55" s="108"/>
      <c r="X55" s="27"/>
      <c r="Y55" s="27"/>
      <c r="Z55" s="68"/>
      <c r="AA55" s="103"/>
      <c r="AB55" s="68"/>
      <c r="AC55" s="103"/>
      <c r="AD55" s="48"/>
      <c r="AE55" s="68"/>
      <c r="AF55" s="104"/>
      <c r="AG55"/>
      <c r="AH55"/>
      <c r="AI55"/>
      <c r="AJ55"/>
      <c r="AK55"/>
      <c r="AL55"/>
      <c r="AM55"/>
    </row>
    <row r="56" spans="2:39" ht="12.75">
      <c r="B56" s="119">
        <v>45153</v>
      </c>
      <c r="C56" s="119">
        <v>45167</v>
      </c>
      <c r="D56" s="153" t="s">
        <v>10</v>
      </c>
      <c r="E56" s="144">
        <v>5</v>
      </c>
      <c r="F56" s="123"/>
      <c r="G56" s="144">
        <v>8</v>
      </c>
      <c r="H56" s="128">
        <v>7.32</v>
      </c>
      <c r="I56" s="123"/>
      <c r="J56" s="144">
        <v>2</v>
      </c>
      <c r="K56" s="167" t="s">
        <v>10</v>
      </c>
      <c r="L56" s="144">
        <v>5</v>
      </c>
      <c r="M56" s="123"/>
      <c r="N56" s="144">
        <v>6.3</v>
      </c>
      <c r="O56" s="128">
        <v>0.39</v>
      </c>
      <c r="P56" s="155">
        <v>0.21</v>
      </c>
      <c r="Q56" s="120"/>
      <c r="R56" s="145">
        <v>2.8</v>
      </c>
      <c r="S56" s="88">
        <v>71</v>
      </c>
      <c r="T56" s="88">
        <v>75</v>
      </c>
      <c r="U56" s="108"/>
      <c r="X56" s="31"/>
      <c r="Y56" s="31"/>
      <c r="Z56" s="68"/>
      <c r="AA56" s="103"/>
      <c r="AB56" s="68"/>
      <c r="AC56" s="103"/>
      <c r="AD56" s="48"/>
      <c r="AE56" s="68"/>
      <c r="AF56" s="104"/>
      <c r="AG56"/>
      <c r="AH56"/>
      <c r="AI56"/>
      <c r="AJ56"/>
      <c r="AK56"/>
      <c r="AL56"/>
      <c r="AM56"/>
    </row>
    <row r="57" spans="2:39" ht="12.75">
      <c r="B57" s="119">
        <v>45182</v>
      </c>
      <c r="C57" s="119">
        <v>45196</v>
      </c>
      <c r="D57" s="153" t="s">
        <v>10</v>
      </c>
      <c r="E57" s="144">
        <v>5</v>
      </c>
      <c r="F57" s="123"/>
      <c r="G57" s="144">
        <v>8</v>
      </c>
      <c r="H57" s="128">
        <v>7.54</v>
      </c>
      <c r="I57" s="154"/>
      <c r="J57" s="169">
        <v>23</v>
      </c>
      <c r="K57" s="154" t="s">
        <v>10</v>
      </c>
      <c r="L57" s="144">
        <v>5</v>
      </c>
      <c r="M57" s="123"/>
      <c r="N57" s="144">
        <v>7.8</v>
      </c>
      <c r="O57" s="128">
        <v>0.6</v>
      </c>
      <c r="P57" s="155">
        <v>0.22</v>
      </c>
      <c r="Q57" s="120"/>
      <c r="R57" s="145">
        <v>2.1</v>
      </c>
      <c r="S57" s="88">
        <v>69</v>
      </c>
      <c r="T57" s="88">
        <v>73</v>
      </c>
      <c r="U57" s="108"/>
      <c r="X57" s="31"/>
      <c r="Y57" s="31"/>
      <c r="Z57" s="68"/>
      <c r="AA57" s="103"/>
      <c r="AB57" s="68"/>
      <c r="AC57" s="103"/>
      <c r="AD57" s="48"/>
      <c r="AE57" s="68"/>
      <c r="AF57" s="104"/>
      <c r="AG57"/>
      <c r="AH57"/>
      <c r="AI57"/>
      <c r="AJ57"/>
      <c r="AK57"/>
      <c r="AL57"/>
      <c r="AM57"/>
    </row>
    <row r="58" spans="2:39" ht="12.75">
      <c r="B58" s="119">
        <v>45216</v>
      </c>
      <c r="C58" s="119">
        <v>45226</v>
      </c>
      <c r="D58" s="153" t="s">
        <v>10</v>
      </c>
      <c r="E58" s="144">
        <v>5</v>
      </c>
      <c r="F58" s="123"/>
      <c r="G58" s="144">
        <v>6</v>
      </c>
      <c r="H58" s="128">
        <v>7.14</v>
      </c>
      <c r="I58" s="154"/>
      <c r="J58" s="170">
        <v>22</v>
      </c>
      <c r="K58" s="156" t="s">
        <v>10</v>
      </c>
      <c r="L58" s="144">
        <v>5</v>
      </c>
      <c r="M58" s="123"/>
      <c r="N58" s="144">
        <v>3.7</v>
      </c>
      <c r="O58" s="128">
        <v>0.29</v>
      </c>
      <c r="P58" s="128">
        <v>0.24</v>
      </c>
      <c r="Q58" s="120" t="s">
        <v>10</v>
      </c>
      <c r="R58" s="145">
        <v>0.5</v>
      </c>
      <c r="S58" s="88">
        <v>61</v>
      </c>
      <c r="T58" s="88">
        <v>66</v>
      </c>
      <c r="U58" s="108"/>
      <c r="X58" s="31"/>
      <c r="Y58" s="31"/>
      <c r="Z58" s="68"/>
      <c r="AA58" s="103"/>
      <c r="AB58" s="68"/>
      <c r="AC58" s="103"/>
      <c r="AD58" s="48"/>
      <c r="AE58" s="68"/>
      <c r="AF58" s="104"/>
      <c r="AG58"/>
      <c r="AH58"/>
      <c r="AI58"/>
      <c r="AJ58"/>
      <c r="AK58"/>
      <c r="AL58"/>
      <c r="AM58"/>
    </row>
    <row r="59" spans="2:39" ht="12.75">
      <c r="B59" s="119">
        <v>45251</v>
      </c>
      <c r="C59" s="119" t="s">
        <v>57</v>
      </c>
      <c r="D59" s="153" t="s">
        <v>10</v>
      </c>
      <c r="E59" s="144">
        <v>5</v>
      </c>
      <c r="F59" s="154"/>
      <c r="G59" s="157">
        <v>7</v>
      </c>
      <c r="H59" s="155">
        <v>7.73</v>
      </c>
      <c r="I59" s="154"/>
      <c r="J59" s="161">
        <v>51</v>
      </c>
      <c r="K59" s="156" t="s">
        <v>10</v>
      </c>
      <c r="L59" s="144">
        <v>5</v>
      </c>
      <c r="M59" s="154"/>
      <c r="N59" s="157">
        <v>3.3</v>
      </c>
      <c r="O59" s="155">
        <v>0.98</v>
      </c>
      <c r="P59" s="155">
        <v>0.31</v>
      </c>
      <c r="Q59" s="156" t="s">
        <v>10</v>
      </c>
      <c r="R59" s="145">
        <v>0.5</v>
      </c>
      <c r="S59" s="171">
        <v>62</v>
      </c>
      <c r="T59" s="171">
        <v>67</v>
      </c>
      <c r="U59" s="108"/>
      <c r="X59" s="31"/>
      <c r="Y59" s="31"/>
      <c r="Z59" s="68"/>
      <c r="AA59" s="103"/>
      <c r="AB59" s="68"/>
      <c r="AC59" s="103"/>
      <c r="AD59" s="48"/>
      <c r="AE59" s="68"/>
      <c r="AF59" s="104"/>
      <c r="AG59"/>
      <c r="AH59"/>
      <c r="AI59"/>
      <c r="AJ59"/>
      <c r="AK59"/>
      <c r="AL59"/>
      <c r="AM59"/>
    </row>
    <row r="60" spans="2:39" ht="12.75">
      <c r="B60" s="119">
        <v>45272</v>
      </c>
      <c r="C60" s="119">
        <v>45294</v>
      </c>
      <c r="D60" s="153" t="s">
        <v>10</v>
      </c>
      <c r="E60" s="144">
        <v>5</v>
      </c>
      <c r="F60" s="154"/>
      <c r="G60" s="157">
        <v>13</v>
      </c>
      <c r="H60" s="155">
        <v>8.67</v>
      </c>
      <c r="I60" s="154"/>
      <c r="J60" s="161">
        <v>90</v>
      </c>
      <c r="K60" s="156" t="s">
        <v>10</v>
      </c>
      <c r="L60" s="144">
        <v>5</v>
      </c>
      <c r="M60" s="154"/>
      <c r="N60" s="157">
        <v>3.8</v>
      </c>
      <c r="O60" s="155">
        <v>1.6</v>
      </c>
      <c r="P60" s="155">
        <v>0.2</v>
      </c>
      <c r="Q60" s="156"/>
      <c r="R60" s="145">
        <v>1</v>
      </c>
      <c r="S60" s="171">
        <v>55</v>
      </c>
      <c r="T60" s="171">
        <v>59</v>
      </c>
      <c r="U60" s="108"/>
      <c r="X60" s="31"/>
      <c r="Y60" s="31"/>
      <c r="Z60" s="68"/>
      <c r="AA60" s="103"/>
      <c r="AB60" s="68"/>
      <c r="AC60" s="103"/>
      <c r="AD60" s="48"/>
      <c r="AE60" s="68"/>
      <c r="AF60" s="104"/>
      <c r="AG60"/>
      <c r="AH60"/>
      <c r="AI60"/>
      <c r="AJ60"/>
      <c r="AK60"/>
      <c r="AL60"/>
      <c r="AM60"/>
    </row>
    <row r="61" spans="2:39" ht="12.75">
      <c r="B61" s="119">
        <v>45307</v>
      </c>
      <c r="C61" s="119">
        <v>45321</v>
      </c>
      <c r="D61" s="153" t="s">
        <v>10</v>
      </c>
      <c r="E61" s="144">
        <v>5</v>
      </c>
      <c r="F61" s="123"/>
      <c r="G61" s="144">
        <v>13</v>
      </c>
      <c r="H61" s="128">
        <v>8.46</v>
      </c>
      <c r="I61" s="154"/>
      <c r="J61" s="161">
        <v>20</v>
      </c>
      <c r="K61" s="156" t="s">
        <v>10</v>
      </c>
      <c r="L61" s="144">
        <v>5</v>
      </c>
      <c r="M61" s="123"/>
      <c r="N61" s="144">
        <v>3.5</v>
      </c>
      <c r="O61" s="128">
        <v>1.6</v>
      </c>
      <c r="P61" s="155">
        <v>0.2</v>
      </c>
      <c r="Q61" s="156" t="s">
        <v>10</v>
      </c>
      <c r="R61" s="145">
        <v>0.5</v>
      </c>
      <c r="S61" s="88">
        <v>62</v>
      </c>
      <c r="T61" s="88">
        <v>67</v>
      </c>
      <c r="U61" s="108"/>
      <c r="X61" s="31"/>
      <c r="Y61" s="31"/>
      <c r="Z61" s="68"/>
      <c r="AA61" s="103"/>
      <c r="AB61" s="68"/>
      <c r="AC61" s="103"/>
      <c r="AD61" s="48"/>
      <c r="AE61" s="68"/>
      <c r="AF61" s="104"/>
      <c r="AG61"/>
      <c r="AH61"/>
      <c r="AI61"/>
      <c r="AJ61"/>
      <c r="AK61"/>
      <c r="AL61"/>
      <c r="AM61"/>
    </row>
    <row r="62" spans="2:39" ht="12.75">
      <c r="B62" s="119">
        <v>45343</v>
      </c>
      <c r="C62" s="119">
        <v>45357</v>
      </c>
      <c r="D62" s="153" t="s">
        <v>10</v>
      </c>
      <c r="E62" s="144">
        <v>5</v>
      </c>
      <c r="F62" s="123"/>
      <c r="G62" s="144">
        <v>6</v>
      </c>
      <c r="H62" s="128">
        <v>7.54</v>
      </c>
      <c r="I62" s="123"/>
      <c r="J62" s="144">
        <v>83</v>
      </c>
      <c r="K62" s="156" t="s">
        <v>10</v>
      </c>
      <c r="L62" s="144">
        <v>5</v>
      </c>
      <c r="M62" s="123"/>
      <c r="N62" s="144">
        <v>4.8</v>
      </c>
      <c r="O62" s="128">
        <v>0.92</v>
      </c>
      <c r="P62" s="155">
        <v>0.2</v>
      </c>
      <c r="Q62" s="156" t="s">
        <v>10</v>
      </c>
      <c r="R62" s="145">
        <v>0.5</v>
      </c>
      <c r="S62" s="88">
        <v>64</v>
      </c>
      <c r="T62" s="88">
        <v>68</v>
      </c>
      <c r="U62" s="108"/>
      <c r="X62" s="31"/>
      <c r="Y62" s="31"/>
      <c r="Z62" s="68"/>
      <c r="AA62" s="103"/>
      <c r="AB62" s="68"/>
      <c r="AC62" s="103"/>
      <c r="AD62" s="48"/>
      <c r="AE62" s="68"/>
      <c r="AF62" s="104"/>
      <c r="AG62"/>
      <c r="AH62"/>
      <c r="AI62"/>
      <c r="AJ62"/>
      <c r="AK62"/>
      <c r="AL62"/>
      <c r="AM62"/>
    </row>
    <row r="63" spans="2:39" ht="12.75">
      <c r="B63" s="119">
        <v>45364</v>
      </c>
      <c r="C63" s="119">
        <v>45376</v>
      </c>
      <c r="D63" s="153" t="s">
        <v>10</v>
      </c>
      <c r="E63" s="144">
        <v>5</v>
      </c>
      <c r="F63" s="123"/>
      <c r="G63" s="144">
        <v>10</v>
      </c>
      <c r="H63" s="128">
        <v>7.64</v>
      </c>
      <c r="I63" s="123"/>
      <c r="J63" s="144">
        <v>180</v>
      </c>
      <c r="K63" s="156" t="s">
        <v>10</v>
      </c>
      <c r="L63" s="144">
        <v>5</v>
      </c>
      <c r="M63" s="123"/>
      <c r="N63" s="144">
        <v>5.5</v>
      </c>
      <c r="O63" s="128">
        <v>1.1</v>
      </c>
      <c r="P63" s="128">
        <v>0.24</v>
      </c>
      <c r="Q63" s="156"/>
      <c r="R63" s="145">
        <v>1.8</v>
      </c>
      <c r="S63" s="88">
        <v>65</v>
      </c>
      <c r="T63" s="88">
        <v>70</v>
      </c>
      <c r="U63" s="108"/>
      <c r="X63" s="31"/>
      <c r="Y63" s="31"/>
      <c r="Z63" s="68"/>
      <c r="AA63" s="103"/>
      <c r="AB63" s="68"/>
      <c r="AC63" s="103"/>
      <c r="AD63" s="48"/>
      <c r="AE63" s="68"/>
      <c r="AF63" s="104"/>
      <c r="AG63"/>
      <c r="AH63"/>
      <c r="AI63"/>
      <c r="AJ63"/>
      <c r="AK63"/>
      <c r="AL63"/>
      <c r="AM63"/>
    </row>
    <row r="64" spans="2:39" ht="12.75">
      <c r="B64" s="119"/>
      <c r="C64" s="119"/>
      <c r="D64" s="153"/>
      <c r="E64" s="144"/>
      <c r="F64" s="123"/>
      <c r="G64" s="144"/>
      <c r="H64" s="128"/>
      <c r="I64" s="158"/>
      <c r="J64" s="157"/>
      <c r="K64" s="156"/>
      <c r="L64" s="144"/>
      <c r="M64" s="123"/>
      <c r="N64" s="144"/>
      <c r="O64" s="128"/>
      <c r="P64" s="128"/>
      <c r="Q64" s="120"/>
      <c r="R64" s="145"/>
      <c r="S64" s="88"/>
      <c r="T64" s="88"/>
      <c r="U64" s="108"/>
      <c r="X64" s="31"/>
      <c r="Y64" s="31"/>
      <c r="Z64" s="68"/>
      <c r="AA64" s="103"/>
      <c r="AB64" s="68"/>
      <c r="AC64" s="103"/>
      <c r="AD64" s="48"/>
      <c r="AE64" s="68"/>
      <c r="AF64" s="104"/>
      <c r="AG64"/>
      <c r="AH64"/>
      <c r="AI64"/>
      <c r="AJ64"/>
      <c r="AK64"/>
      <c r="AL64"/>
      <c r="AM64"/>
    </row>
    <row r="65" spans="2:39" ht="12.75">
      <c r="B65" s="119"/>
      <c r="C65" s="119"/>
      <c r="D65" s="153"/>
      <c r="E65" s="144"/>
      <c r="F65" s="129"/>
      <c r="G65" s="144"/>
      <c r="H65" s="128"/>
      <c r="I65" s="129"/>
      <c r="J65" s="144"/>
      <c r="K65" s="154"/>
      <c r="L65" s="144"/>
      <c r="M65" s="129"/>
      <c r="N65" s="144"/>
      <c r="O65" s="128"/>
      <c r="P65" s="155"/>
      <c r="Q65" s="156"/>
      <c r="R65" s="145"/>
      <c r="S65" s="88"/>
      <c r="T65" s="88"/>
      <c r="U65" s="108"/>
      <c r="X65" s="31"/>
      <c r="Y65" s="31"/>
      <c r="Z65" s="68"/>
      <c r="AA65" s="103"/>
      <c r="AB65" s="68"/>
      <c r="AC65" s="103"/>
      <c r="AD65" s="48"/>
      <c r="AE65" s="68"/>
      <c r="AF65" s="104"/>
      <c r="AG65"/>
      <c r="AH65"/>
      <c r="AI65"/>
      <c r="AJ65"/>
      <c r="AK65"/>
      <c r="AL65"/>
      <c r="AM65"/>
    </row>
    <row r="66" spans="2:39" ht="12.75">
      <c r="B66" s="119"/>
      <c r="C66" s="119"/>
      <c r="D66" s="153"/>
      <c r="E66" s="144"/>
      <c r="F66" s="129"/>
      <c r="G66" s="144"/>
      <c r="H66" s="128"/>
      <c r="I66" s="129"/>
      <c r="J66" s="144"/>
      <c r="K66" s="154"/>
      <c r="L66" s="144"/>
      <c r="M66" s="129"/>
      <c r="N66" s="144"/>
      <c r="O66" s="128"/>
      <c r="P66" s="155"/>
      <c r="Q66" s="156"/>
      <c r="R66" s="145"/>
      <c r="S66" s="88"/>
      <c r="T66" s="88"/>
      <c r="U66" s="108"/>
      <c r="X66" s="31"/>
      <c r="Y66" s="31"/>
      <c r="Z66" s="68"/>
      <c r="AA66" s="103"/>
      <c r="AB66" s="68"/>
      <c r="AC66" s="103"/>
      <c r="AD66" s="48"/>
      <c r="AE66" s="68"/>
      <c r="AF66" s="104"/>
      <c r="AG66"/>
      <c r="AH66"/>
      <c r="AI66"/>
      <c r="AJ66"/>
      <c r="AK66"/>
      <c r="AL66"/>
      <c r="AM66"/>
    </row>
    <row r="67" spans="2:39" ht="12.75">
      <c r="B67" s="119"/>
      <c r="C67" s="119"/>
      <c r="D67" s="153"/>
      <c r="E67" s="144"/>
      <c r="F67" s="129"/>
      <c r="G67" s="144"/>
      <c r="H67" s="128"/>
      <c r="I67" s="158"/>
      <c r="J67" s="157"/>
      <c r="K67" s="154"/>
      <c r="L67" s="144"/>
      <c r="M67" s="129"/>
      <c r="N67" s="144"/>
      <c r="O67" s="128"/>
      <c r="P67" s="128"/>
      <c r="Q67" s="156"/>
      <c r="R67" s="145"/>
      <c r="S67" s="88"/>
      <c r="T67" s="88"/>
      <c r="U67" s="108"/>
      <c r="X67" s="31"/>
      <c r="Y67" s="31"/>
      <c r="Z67" s="68"/>
      <c r="AA67" s="103"/>
      <c r="AB67" s="68"/>
      <c r="AC67" s="103"/>
      <c r="AD67" s="48"/>
      <c r="AE67" s="68"/>
      <c r="AF67" s="104"/>
      <c r="AG67"/>
      <c r="AH67"/>
      <c r="AI67"/>
      <c r="AJ67"/>
      <c r="AK67"/>
      <c r="AL67"/>
      <c r="AM67"/>
    </row>
    <row r="68" spans="2:39" ht="12.75">
      <c r="B68" s="119"/>
      <c r="C68" s="119"/>
      <c r="D68" s="151"/>
      <c r="E68" s="144"/>
      <c r="F68" s="129"/>
      <c r="G68" s="144"/>
      <c r="H68" s="128"/>
      <c r="I68" s="129"/>
      <c r="J68" s="144"/>
      <c r="K68" s="123"/>
      <c r="L68" s="144"/>
      <c r="M68" s="129"/>
      <c r="N68" s="144"/>
      <c r="O68" s="128"/>
      <c r="P68" s="128"/>
      <c r="Q68" s="120"/>
      <c r="R68" s="159"/>
      <c r="S68" s="88"/>
      <c r="T68" s="88"/>
      <c r="U68" s="108"/>
      <c r="X68" s="31"/>
      <c r="Y68" s="31"/>
      <c r="Z68" s="68"/>
      <c r="AA68" s="103"/>
      <c r="AB68" s="68"/>
      <c r="AC68" s="103"/>
      <c r="AD68" s="48"/>
      <c r="AE68" s="68"/>
      <c r="AF68" s="104"/>
      <c r="AG68"/>
      <c r="AH68"/>
      <c r="AI68"/>
      <c r="AJ68"/>
      <c r="AK68"/>
      <c r="AL68"/>
      <c r="AM68"/>
    </row>
    <row r="69" spans="2:39" ht="12.75">
      <c r="B69" s="119"/>
      <c r="C69" s="119"/>
      <c r="D69" s="127"/>
      <c r="E69" s="144"/>
      <c r="F69" s="129"/>
      <c r="G69" s="144"/>
      <c r="H69" s="128"/>
      <c r="I69" s="129"/>
      <c r="J69" s="144"/>
      <c r="K69" s="123"/>
      <c r="L69" s="144"/>
      <c r="M69" s="129"/>
      <c r="N69" s="144"/>
      <c r="O69" s="128"/>
      <c r="P69" s="128"/>
      <c r="Q69" s="120"/>
      <c r="R69" s="145"/>
      <c r="S69" s="88"/>
      <c r="T69" s="88"/>
      <c r="U69" s="108"/>
      <c r="X69" s="35"/>
      <c r="Y69" s="35"/>
      <c r="Z69" s="68"/>
      <c r="AA69" s="103"/>
      <c r="AB69" s="68"/>
      <c r="AC69" s="103"/>
      <c r="AD69" s="48"/>
      <c r="AE69" s="68"/>
      <c r="AF69" s="104"/>
      <c r="AG69"/>
      <c r="AH69"/>
      <c r="AI69"/>
      <c r="AJ69"/>
      <c r="AK69"/>
      <c r="AL69"/>
      <c r="AM69"/>
    </row>
    <row r="70" spans="2:39" ht="12.75">
      <c r="B70" s="119"/>
      <c r="C70" s="119"/>
      <c r="D70" s="127"/>
      <c r="E70" s="144"/>
      <c r="F70" s="129"/>
      <c r="G70" s="144"/>
      <c r="H70" s="128"/>
      <c r="I70" s="129"/>
      <c r="J70" s="144"/>
      <c r="K70" s="123"/>
      <c r="L70" s="144"/>
      <c r="M70" s="129"/>
      <c r="N70" s="144"/>
      <c r="O70" s="128"/>
      <c r="P70" s="128"/>
      <c r="Q70" s="120"/>
      <c r="R70" s="145"/>
      <c r="S70" s="88"/>
      <c r="T70" s="88"/>
      <c r="U70" s="108"/>
      <c r="X70" s="31"/>
      <c r="Y70" s="31"/>
      <c r="Z70" s="57"/>
      <c r="AA70" s="70"/>
      <c r="AB70" s="68"/>
      <c r="AC70" s="103"/>
      <c r="AD70" s="69"/>
      <c r="AE70" s="47"/>
      <c r="AF70" s="89"/>
      <c r="AG70"/>
      <c r="AH70"/>
      <c r="AI70"/>
      <c r="AJ70"/>
      <c r="AK70"/>
      <c r="AL70"/>
      <c r="AM70"/>
    </row>
    <row r="71" spans="2:39" ht="13.5" thickBot="1">
      <c r="B71" s="121"/>
      <c r="C71" s="121"/>
      <c r="D71" s="152"/>
      <c r="E71" s="146"/>
      <c r="F71" s="125"/>
      <c r="G71" s="146"/>
      <c r="H71" s="122"/>
      <c r="I71" s="125"/>
      <c r="J71" s="146"/>
      <c r="K71" s="124"/>
      <c r="L71" s="146"/>
      <c r="M71" s="125"/>
      <c r="N71" s="146"/>
      <c r="O71" s="122"/>
      <c r="P71" s="122"/>
      <c r="Q71" s="126"/>
      <c r="R71" s="147"/>
      <c r="S71" s="88"/>
      <c r="T71" s="88"/>
      <c r="U71" s="108"/>
      <c r="X71" s="52"/>
      <c r="Y71" s="52"/>
      <c r="Z71" s="140"/>
      <c r="AA71" s="106"/>
      <c r="AB71" s="133"/>
      <c r="AC71" s="134"/>
      <c r="AD71" s="135"/>
      <c r="AE71" s="131"/>
      <c r="AF71" s="136"/>
      <c r="AG71"/>
      <c r="AH71"/>
      <c r="AI71"/>
      <c r="AJ71"/>
      <c r="AK71"/>
      <c r="AL71"/>
      <c r="AM71"/>
    </row>
    <row r="72" s="2" customFormat="1" ht="12.75" customHeight="1">
      <c r="C72" s="45" t="s">
        <v>58</v>
      </c>
    </row>
    <row r="73" spans="23:39" ht="12.75"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2:20" s="2" customFormat="1" ht="13.5" customHeight="1" thickBot="1">
      <c r="B74" s="108"/>
      <c r="C74" s="108"/>
      <c r="D74" s="108"/>
      <c r="E74" s="108"/>
      <c r="F74" s="238"/>
      <c r="G74" s="238"/>
      <c r="H74" s="108"/>
      <c r="I74" s="238"/>
      <c r="J74" s="238"/>
      <c r="K74" s="238"/>
      <c r="L74" s="238"/>
      <c r="M74" s="238"/>
      <c r="N74" s="238"/>
      <c r="O74" s="108"/>
      <c r="P74" s="108"/>
      <c r="Q74" s="238"/>
      <c r="R74" s="238"/>
      <c r="S74" s="108"/>
      <c r="T74" s="108"/>
    </row>
    <row r="75" spans="2:20" s="2" customFormat="1" ht="12.75" customHeight="1">
      <c r="B75" s="224" t="s">
        <v>11</v>
      </c>
      <c r="C75" s="225"/>
      <c r="D75" s="254">
        <f>COUNT(E52:E71)</f>
        <v>12</v>
      </c>
      <c r="E75" s="209"/>
      <c r="F75" s="208">
        <f>COUNT(G52:G71)</f>
        <v>12</v>
      </c>
      <c r="G75" s="209">
        <f>COUNT(G52:G68)</f>
        <v>12</v>
      </c>
      <c r="H75" s="16">
        <f>COUNT(H52:H71)</f>
        <v>12</v>
      </c>
      <c r="I75" s="208">
        <f>COUNT(J52:J71)</f>
        <v>12</v>
      </c>
      <c r="J75" s="209"/>
      <c r="K75" s="208">
        <f>COUNT(L52:L71)</f>
        <v>12</v>
      </c>
      <c r="L75" s="209"/>
      <c r="M75" s="208">
        <f>COUNT(N52:N71)</f>
        <v>12</v>
      </c>
      <c r="N75" s="209"/>
      <c r="O75" s="16">
        <f>COUNT(O52:O71)</f>
        <v>12</v>
      </c>
      <c r="P75" s="16">
        <f>COUNT(P52:P71)</f>
        <v>12</v>
      </c>
      <c r="Q75" s="208">
        <f>COUNT(R52:R71)</f>
        <v>12</v>
      </c>
      <c r="R75" s="255"/>
      <c r="S75" s="2">
        <f>COUNT(S52:S71)</f>
        <v>12</v>
      </c>
      <c r="T75" s="2">
        <f>COUNT(T52:T71)</f>
        <v>12</v>
      </c>
    </row>
    <row r="76" spans="2:20" s="2" customFormat="1" ht="12.75" customHeight="1">
      <c r="B76" s="25"/>
      <c r="C76" s="26"/>
      <c r="D76" s="253"/>
      <c r="E76" s="204"/>
      <c r="F76" s="8"/>
      <c r="G76" s="9"/>
      <c r="H76" s="10"/>
      <c r="I76" s="203"/>
      <c r="J76" s="204"/>
      <c r="K76" s="203"/>
      <c r="L76" s="204"/>
      <c r="M76" s="203"/>
      <c r="N76" s="204"/>
      <c r="O76" s="10"/>
      <c r="P76" s="10"/>
      <c r="Q76" s="203"/>
      <c r="R76" s="207"/>
      <c r="S76" s="82"/>
      <c r="T76" s="82"/>
    </row>
    <row r="77" spans="2:20" s="2" customFormat="1" ht="12.75" customHeight="1">
      <c r="B77" s="217" t="s">
        <v>12</v>
      </c>
      <c r="C77" s="218"/>
      <c r="D77" s="172" t="s">
        <v>10</v>
      </c>
      <c r="E77" s="12">
        <f>MIN(E52:E71)</f>
        <v>5</v>
      </c>
      <c r="F77" s="108"/>
      <c r="G77" s="12">
        <f>MIN(G52:G68)</f>
        <v>5</v>
      </c>
      <c r="H77" s="13">
        <f>MIN(H52:H68)</f>
        <v>7.14</v>
      </c>
      <c r="I77" s="219">
        <f>MIN(J52:J68)</f>
        <v>1</v>
      </c>
      <c r="J77" s="220"/>
      <c r="K77" s="108" t="s">
        <v>10</v>
      </c>
      <c r="L77" s="12">
        <f>MIN(L52:L68)</f>
        <v>5</v>
      </c>
      <c r="M77" s="12" t="s">
        <v>10</v>
      </c>
      <c r="N77" s="13">
        <f>MIN(N52:N68)</f>
        <v>3.3</v>
      </c>
      <c r="O77" s="13">
        <f>MIN(O52:O68)</f>
        <v>0.26</v>
      </c>
      <c r="P77" s="13">
        <f>MIN(P52:P68)</f>
        <v>0.2</v>
      </c>
      <c r="Q77" s="108" t="s">
        <v>10</v>
      </c>
      <c r="R77" s="17">
        <f>MIN(R52:R68)</f>
        <v>0.5</v>
      </c>
      <c r="S77" s="83">
        <f>MIN(S51:S69)</f>
        <v>55</v>
      </c>
      <c r="T77" s="83">
        <f>MIN(T51:T69)</f>
        <v>59</v>
      </c>
    </row>
    <row r="78" spans="2:20" s="2" customFormat="1" ht="13.5" customHeight="1">
      <c r="B78" s="25"/>
      <c r="C78" s="26"/>
      <c r="D78" s="253"/>
      <c r="E78" s="204"/>
      <c r="F78" s="8"/>
      <c r="G78" s="9"/>
      <c r="H78" s="10"/>
      <c r="I78" s="203"/>
      <c r="J78" s="204"/>
      <c r="K78" s="203"/>
      <c r="L78" s="204"/>
      <c r="M78" s="203"/>
      <c r="N78" s="204"/>
      <c r="O78" s="10"/>
      <c r="P78" s="10"/>
      <c r="Q78" s="203"/>
      <c r="R78" s="207"/>
      <c r="S78" s="82"/>
      <c r="T78" s="82"/>
    </row>
    <row r="79" spans="2:20" s="2" customFormat="1" ht="12.75" customHeight="1">
      <c r="B79" s="217" t="s">
        <v>13</v>
      </c>
      <c r="C79" s="218"/>
      <c r="D79" s="256">
        <f>SUM(E52:E71)/D75</f>
        <v>5</v>
      </c>
      <c r="E79" s="222">
        <f>SUM(E52:E74)/9</f>
        <v>6.666666666666667</v>
      </c>
      <c r="F79" s="221">
        <f>SUM(G52:G68)/F75</f>
        <v>10.583333333333334</v>
      </c>
      <c r="G79" s="222"/>
      <c r="H79" s="110">
        <f>SUM(H52:H68)/H75</f>
        <v>8.046666666666667</v>
      </c>
      <c r="I79" s="221">
        <f>SUM(J52:J68)/I75</f>
        <v>45.5</v>
      </c>
      <c r="J79" s="222"/>
      <c r="K79" s="221">
        <f>SUM(L52:L68)/K75</f>
        <v>5</v>
      </c>
      <c r="L79" s="222">
        <f>SUM(L52:L74)/9</f>
        <v>6.666666666666667</v>
      </c>
      <c r="M79" s="221">
        <f>SUM(N52:N68)/M75</f>
        <v>5.066666666666666</v>
      </c>
      <c r="N79" s="222"/>
      <c r="O79" s="110">
        <f>SUM(O52:O68)/O75</f>
        <v>0.7358333333333333</v>
      </c>
      <c r="P79" s="110">
        <f>SUM(P52:P68)/P75</f>
        <v>0.24000000000000007</v>
      </c>
      <c r="Q79" s="221">
        <f>SUM(R52:R68)/Q75</f>
        <v>1.0583333333333333</v>
      </c>
      <c r="R79" s="223"/>
      <c r="S79" s="141">
        <f>SUM(S51:S69)/S75</f>
        <v>65.75</v>
      </c>
      <c r="T79" s="141">
        <f>SUM(T51:T69)/T75</f>
        <v>70</v>
      </c>
    </row>
    <row r="80" spans="2:20" s="2" customFormat="1" ht="12.75">
      <c r="B80" s="25"/>
      <c r="C80" s="26"/>
      <c r="D80" s="253"/>
      <c r="E80" s="204"/>
      <c r="F80" s="203"/>
      <c r="G80" s="204"/>
      <c r="H80" s="10"/>
      <c r="I80" s="203"/>
      <c r="J80" s="204"/>
      <c r="K80" s="203"/>
      <c r="L80" s="204"/>
      <c r="M80" s="203"/>
      <c r="N80" s="204"/>
      <c r="O80" s="10"/>
      <c r="P80" s="10"/>
      <c r="Q80" s="203"/>
      <c r="R80" s="207"/>
      <c r="S80" s="82"/>
      <c r="T80" s="82"/>
    </row>
    <row r="81" spans="2:20" s="2" customFormat="1" ht="13.5" customHeight="1" thickBot="1">
      <c r="B81" s="214" t="s">
        <v>14</v>
      </c>
      <c r="C81" s="215"/>
      <c r="D81" s="257">
        <f>MAX(E52:E71)</f>
        <v>5</v>
      </c>
      <c r="E81" s="206"/>
      <c r="F81" s="205">
        <f>MAX(G52:G68)</f>
        <v>29</v>
      </c>
      <c r="G81" s="206"/>
      <c r="H81" s="15">
        <f>MAX(H52:H68)</f>
        <v>9.4</v>
      </c>
      <c r="I81" s="205">
        <f>MAX(J52:J68)</f>
        <v>180</v>
      </c>
      <c r="J81" s="206"/>
      <c r="K81" s="205">
        <f>MAX(L52:L68)</f>
        <v>5</v>
      </c>
      <c r="L81" s="206"/>
      <c r="M81" s="205">
        <f>MAX(N52:N68)</f>
        <v>7.8</v>
      </c>
      <c r="N81" s="206"/>
      <c r="O81" s="15">
        <f>MAX(O52:O68)</f>
        <v>1.6</v>
      </c>
      <c r="P81" s="15">
        <f>MAX(P52:P68)</f>
        <v>0.37</v>
      </c>
      <c r="Q81" s="205">
        <f>MAX(R52:R68)</f>
        <v>2.8</v>
      </c>
      <c r="R81" s="216"/>
      <c r="S81" s="83">
        <f>MAX(S51:S69)</f>
        <v>73</v>
      </c>
      <c r="T81" s="83">
        <f>MAX(T51:T69)</f>
        <v>76</v>
      </c>
    </row>
    <row r="82" spans="23:39" ht="12.75"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22:26" ht="12.75">
      <c r="V83" s="6"/>
      <c r="Z83" s="2"/>
    </row>
    <row r="84" spans="22:26" ht="12.75">
      <c r="V84" s="6"/>
      <c r="Z84" s="2"/>
    </row>
    <row r="85" ht="12.75">
      <c r="V85" s="6"/>
    </row>
    <row r="86" spans="26:39" ht="29.25" customHeight="1">
      <c r="Z86" s="2"/>
      <c r="AJ86"/>
      <c r="AK86"/>
      <c r="AL86"/>
      <c r="AM86"/>
    </row>
    <row r="87" spans="1:39" ht="13.5" hidden="1" thickBot="1">
      <c r="A87" s="21" t="s">
        <v>15</v>
      </c>
      <c r="C87" s="39">
        <v>0</v>
      </c>
      <c r="Z87" s="2"/>
      <c r="AJ87"/>
      <c r="AK87"/>
      <c r="AL87"/>
      <c r="AM87"/>
    </row>
    <row r="88" spans="1:39" ht="13.5" hidden="1" thickBot="1">
      <c r="A88" s="21" t="s">
        <v>16</v>
      </c>
      <c r="D88" s="130">
        <f>$X$40*D36</f>
        <v>0</v>
      </c>
      <c r="E88" s="137"/>
      <c r="F88" s="251">
        <f>$X$40*F36</f>
        <v>0</v>
      </c>
      <c r="G88" s="252"/>
      <c r="H88" s="130">
        <f>$X$40*H36</f>
        <v>0</v>
      </c>
      <c r="I88" s="251">
        <f>$X$40*I36</f>
        <v>0</v>
      </c>
      <c r="J88" s="252"/>
      <c r="K88" s="251">
        <f>$X$40*K36</f>
        <v>0</v>
      </c>
      <c r="L88" s="252"/>
      <c r="M88" s="251">
        <f>$X$40*M36</f>
        <v>0</v>
      </c>
      <c r="N88" s="252"/>
      <c r="O88" s="130">
        <f>$X$40*O36</f>
        <v>0</v>
      </c>
      <c r="P88" s="130">
        <f>$X$40*P36</f>
        <v>0</v>
      </c>
      <c r="Q88" s="251">
        <f>$X$40*Q36</f>
        <v>0</v>
      </c>
      <c r="R88" s="252"/>
      <c r="S88" s="143"/>
      <c r="T88" s="143"/>
      <c r="Z88" s="2"/>
      <c r="AJ88"/>
      <c r="AK88"/>
      <c r="AL88"/>
      <c r="AM88"/>
    </row>
  </sheetData>
  <mergeCells count="192">
    <mergeCell ref="Q81:R81"/>
    <mergeCell ref="F88:G88"/>
    <mergeCell ref="I88:J88"/>
    <mergeCell ref="K88:L88"/>
    <mergeCell ref="M88:N88"/>
    <mergeCell ref="Q88:R88"/>
    <mergeCell ref="B81:C81"/>
    <mergeCell ref="D81:E81"/>
    <mergeCell ref="F81:G81"/>
    <mergeCell ref="I81:J81"/>
    <mergeCell ref="K81:L81"/>
    <mergeCell ref="M81:N81"/>
    <mergeCell ref="D80:E80"/>
    <mergeCell ref="F80:G80"/>
    <mergeCell ref="I80:J80"/>
    <mergeCell ref="K80:L80"/>
    <mergeCell ref="M80:N80"/>
    <mergeCell ref="Q80:R80"/>
    <mergeCell ref="Q78:R78"/>
    <mergeCell ref="B79:C79"/>
    <mergeCell ref="D79:E79"/>
    <mergeCell ref="F79:G79"/>
    <mergeCell ref="I79:J79"/>
    <mergeCell ref="K79:L79"/>
    <mergeCell ref="M79:N79"/>
    <mergeCell ref="Q79:R79"/>
    <mergeCell ref="B77:C77"/>
    <mergeCell ref="I77:J77"/>
    <mergeCell ref="D78:E78"/>
    <mergeCell ref="I78:J78"/>
    <mergeCell ref="K78:L78"/>
    <mergeCell ref="M78:N78"/>
    <mergeCell ref="M75:N75"/>
    <mergeCell ref="Q75:R75"/>
    <mergeCell ref="D76:E76"/>
    <mergeCell ref="I76:J76"/>
    <mergeCell ref="K76:L76"/>
    <mergeCell ref="M76:N76"/>
    <mergeCell ref="Q76:R76"/>
    <mergeCell ref="F74:G74"/>
    <mergeCell ref="I74:J74"/>
    <mergeCell ref="K74:L74"/>
    <mergeCell ref="M74:N74"/>
    <mergeCell ref="Q74:R74"/>
    <mergeCell ref="B75:C75"/>
    <mergeCell ref="D75:E75"/>
    <mergeCell ref="F75:G75"/>
    <mergeCell ref="I75:J75"/>
    <mergeCell ref="K75:L75"/>
    <mergeCell ref="Z49:AA49"/>
    <mergeCell ref="AB49:AC49"/>
    <mergeCell ref="AE49:AF49"/>
    <mergeCell ref="B50:B51"/>
    <mergeCell ref="C50:C51"/>
    <mergeCell ref="D50:R50"/>
    <mergeCell ref="X50:X51"/>
    <mergeCell ref="Y50:Y51"/>
    <mergeCell ref="Z50:AF51"/>
    <mergeCell ref="D51:R51"/>
    <mergeCell ref="D49:E49"/>
    <mergeCell ref="F49:G49"/>
    <mergeCell ref="I49:J49"/>
    <mergeCell ref="K49:L49"/>
    <mergeCell ref="M49:N49"/>
    <mergeCell ref="Q49:R49"/>
    <mergeCell ref="O42:P42"/>
    <mergeCell ref="AK42:AL42"/>
    <mergeCell ref="H44:I44"/>
    <mergeCell ref="H45:I45"/>
    <mergeCell ref="H46:I46"/>
    <mergeCell ref="H47:I47"/>
    <mergeCell ref="AG38:AH38"/>
    <mergeCell ref="AK38:AL38"/>
    <mergeCell ref="Z41:AA41"/>
    <mergeCell ref="AC41:AD41"/>
    <mergeCell ref="AE41:AF41"/>
    <mergeCell ref="AG41:AH41"/>
    <mergeCell ref="AK41:AL41"/>
    <mergeCell ref="M38:N38"/>
    <mergeCell ref="Q38:R38"/>
    <mergeCell ref="W38:X38"/>
    <mergeCell ref="Z38:AA38"/>
    <mergeCell ref="AC38:AD38"/>
    <mergeCell ref="AE38:AF38"/>
    <mergeCell ref="Z37:AA37"/>
    <mergeCell ref="AC37:AD37"/>
    <mergeCell ref="AE37:AF37"/>
    <mergeCell ref="AG37:AH37"/>
    <mergeCell ref="AK37:AL37"/>
    <mergeCell ref="B38:C38"/>
    <mergeCell ref="D38:E38"/>
    <mergeCell ref="F38:G38"/>
    <mergeCell ref="I38:J38"/>
    <mergeCell ref="K38:L38"/>
    <mergeCell ref="D37:E37"/>
    <mergeCell ref="F37:G37"/>
    <mergeCell ref="I37:J37"/>
    <mergeCell ref="K37:L37"/>
    <mergeCell ref="M37:N37"/>
    <mergeCell ref="Q37:R37"/>
    <mergeCell ref="W36:X36"/>
    <mergeCell ref="Z36:AA36"/>
    <mergeCell ref="AC36:AD36"/>
    <mergeCell ref="AE36:AF36"/>
    <mergeCell ref="AG36:AH36"/>
    <mergeCell ref="AK36:AL36"/>
    <mergeCell ref="AE35:AF35"/>
    <mergeCell ref="AG35:AH35"/>
    <mergeCell ref="AK35:AL35"/>
    <mergeCell ref="B36:C36"/>
    <mergeCell ref="D36:E36"/>
    <mergeCell ref="F36:G36"/>
    <mergeCell ref="I36:J36"/>
    <mergeCell ref="K36:L36"/>
    <mergeCell ref="M36:N36"/>
    <mergeCell ref="Q36:R36"/>
    <mergeCell ref="B34:C34"/>
    <mergeCell ref="I34:J34"/>
    <mergeCell ref="W34:X34"/>
    <mergeCell ref="AC34:AD34"/>
    <mergeCell ref="D35:E35"/>
    <mergeCell ref="I35:J35"/>
    <mergeCell ref="K35:L35"/>
    <mergeCell ref="M35:N35"/>
    <mergeCell ref="Q35:R35"/>
    <mergeCell ref="AC35:AD35"/>
    <mergeCell ref="AK32:AL32"/>
    <mergeCell ref="D33:E33"/>
    <mergeCell ref="I33:J33"/>
    <mergeCell ref="K33:L33"/>
    <mergeCell ref="M33:N33"/>
    <mergeCell ref="Q33:R33"/>
    <mergeCell ref="AC33:AD33"/>
    <mergeCell ref="AE33:AF33"/>
    <mergeCell ref="AG33:AH33"/>
    <mergeCell ref="AK33:AL33"/>
    <mergeCell ref="Q32:R32"/>
    <mergeCell ref="W32:X32"/>
    <mergeCell ref="Z32:AA32"/>
    <mergeCell ref="AC32:AD32"/>
    <mergeCell ref="AE32:AF32"/>
    <mergeCell ref="AG32:AH32"/>
    <mergeCell ref="AC31:AD31"/>
    <mergeCell ref="AE31:AF31"/>
    <mergeCell ref="AG31:AH31"/>
    <mergeCell ref="AK31:AL31"/>
    <mergeCell ref="B32:C32"/>
    <mergeCell ref="D32:E32"/>
    <mergeCell ref="F32:G32"/>
    <mergeCell ref="I32:J32"/>
    <mergeCell ref="K32:L32"/>
    <mergeCell ref="M32:N32"/>
    <mergeCell ref="F31:G31"/>
    <mergeCell ref="I31:J31"/>
    <mergeCell ref="K31:L31"/>
    <mergeCell ref="M31:N31"/>
    <mergeCell ref="Q31:R31"/>
    <mergeCell ref="Z31:AA31"/>
    <mergeCell ref="I10:J10"/>
    <mergeCell ref="K10:L10"/>
    <mergeCell ref="M10:N10"/>
    <mergeCell ref="Q10:R10"/>
    <mergeCell ref="Y10:AL10"/>
    <mergeCell ref="Z8:AA8"/>
    <mergeCell ref="AC8:AD8"/>
    <mergeCell ref="AE8:AF8"/>
    <mergeCell ref="AG8:AH8"/>
    <mergeCell ref="AK8:AL8"/>
    <mergeCell ref="O1:P1"/>
    <mergeCell ref="AI1:AJ1"/>
    <mergeCell ref="H3:I3"/>
    <mergeCell ref="AB3:AC3"/>
    <mergeCell ref="H4:I4"/>
    <mergeCell ref="AB4:AC4"/>
    <mergeCell ref="B9:B10"/>
    <mergeCell ref="C9:C10"/>
    <mergeCell ref="D9:R9"/>
    <mergeCell ref="W9:W10"/>
    <mergeCell ref="X9:X10"/>
    <mergeCell ref="AB5:AC5"/>
    <mergeCell ref="H6:I6"/>
    <mergeCell ref="AB6:AC6"/>
    <mergeCell ref="B7:C7"/>
    <mergeCell ref="D8:E8"/>
    <mergeCell ref="F8:G8"/>
    <mergeCell ref="I8:J8"/>
    <mergeCell ref="K8:L8"/>
    <mergeCell ref="M8:N8"/>
    <mergeCell ref="Q8:R8"/>
    <mergeCell ref="Y9:AL9"/>
    <mergeCell ref="D10:E10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6" r:id="rId2"/>
  <headerFooter>
    <oddHeader>&amp;LLicence Number 1648&amp;C3502 Hobby's Yards Rd, Blayney</oddHeader>
  </headerFooter>
  <colBreaks count="1" manualBreakCount="1">
    <brk id="18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D0EFB-0507-4C84-B25A-96073A242E82}">
  <dimension ref="A1:I361"/>
  <sheetViews>
    <sheetView workbookViewId="0" topLeftCell="A1">
      <pane ySplit="2" topLeftCell="A3" activePane="bottomLeft" state="frozen"/>
      <selection pane="bottomLeft" activeCell="A3" sqref="A3"/>
    </sheetView>
  </sheetViews>
  <sheetFormatPr defaultColWidth="9.140625" defaultRowHeight="12.75"/>
  <cols>
    <col min="1" max="1" width="17.140625" style="0" customWidth="1"/>
    <col min="2" max="2" width="12.140625" style="2" customWidth="1"/>
    <col min="3" max="3" width="14.140625" style="0" customWidth="1"/>
    <col min="6" max="6" width="3.00390625" style="0" bestFit="1" customWidth="1"/>
    <col min="7" max="8" width="12.8515625" style="0" bestFit="1" customWidth="1"/>
  </cols>
  <sheetData>
    <row r="1" spans="1:8" ht="12.75">
      <c r="A1" t="s">
        <v>350</v>
      </c>
      <c r="G1" s="261" t="s">
        <v>365</v>
      </c>
      <c r="H1" s="261"/>
    </row>
    <row r="2" spans="1:8" ht="14.25">
      <c r="A2" s="2" t="s">
        <v>47</v>
      </c>
      <c r="B2" s="2" t="s">
        <v>59</v>
      </c>
      <c r="C2" s="197"/>
      <c r="D2" s="197"/>
      <c r="G2" s="199" t="s">
        <v>363</v>
      </c>
      <c r="H2" s="199" t="s">
        <v>364</v>
      </c>
    </row>
    <row r="3" spans="1:8" ht="12.75">
      <c r="A3" s="196">
        <v>45382.03778954861</v>
      </c>
      <c r="B3" s="2" t="s">
        <v>60</v>
      </c>
      <c r="D3">
        <v>2023</v>
      </c>
      <c r="E3" s="197" t="s">
        <v>351</v>
      </c>
      <c r="F3" s="197"/>
      <c r="G3" s="198">
        <v>21511</v>
      </c>
      <c r="H3" s="198">
        <v>21511</v>
      </c>
    </row>
    <row r="4" spans="1:8" ht="12.75">
      <c r="A4" s="196">
        <v>45381.03784744213</v>
      </c>
      <c r="B4" s="2" t="s">
        <v>61</v>
      </c>
      <c r="D4">
        <v>2023</v>
      </c>
      <c r="E4" s="197" t="s">
        <v>352</v>
      </c>
      <c r="F4" s="197"/>
      <c r="G4" s="198">
        <v>28022</v>
      </c>
      <c r="H4" s="198">
        <v>28022</v>
      </c>
    </row>
    <row r="5" spans="1:8" ht="12.75">
      <c r="A5" s="196">
        <v>45380.03767385417</v>
      </c>
      <c r="B5" s="2" t="s">
        <v>62</v>
      </c>
      <c r="D5">
        <v>2023</v>
      </c>
      <c r="E5" s="197" t="s">
        <v>353</v>
      </c>
      <c r="F5" s="197"/>
      <c r="G5" s="198">
        <v>29586</v>
      </c>
      <c r="H5" s="198">
        <v>29586</v>
      </c>
    </row>
    <row r="6" spans="1:8" ht="12.75">
      <c r="A6" s="196">
        <v>45379.03767388889</v>
      </c>
      <c r="B6" s="2" t="s">
        <v>63</v>
      </c>
      <c r="D6">
        <v>2023</v>
      </c>
      <c r="E6" s="197" t="s">
        <v>354</v>
      </c>
      <c r="F6" s="197"/>
      <c r="G6" s="198">
        <v>32961</v>
      </c>
      <c r="H6" s="198">
        <v>32961</v>
      </c>
    </row>
    <row r="7" spans="1:8" ht="12.75">
      <c r="A7" s="196">
        <v>45378.037673969906</v>
      </c>
      <c r="B7" s="2" t="s">
        <v>64</v>
      </c>
      <c r="D7">
        <v>2023</v>
      </c>
      <c r="E7" s="197" t="s">
        <v>355</v>
      </c>
      <c r="F7" s="197"/>
      <c r="G7" s="198">
        <v>31851</v>
      </c>
      <c r="H7" s="198">
        <v>31851</v>
      </c>
    </row>
    <row r="8" spans="1:8" ht="12.75">
      <c r="A8" s="196">
        <v>45377.03767391204</v>
      </c>
      <c r="B8" s="2" t="s">
        <v>65</v>
      </c>
      <c r="D8">
        <v>2023</v>
      </c>
      <c r="E8" s="197" t="s">
        <v>362</v>
      </c>
      <c r="F8" s="197"/>
      <c r="G8" s="198">
        <v>29655</v>
      </c>
      <c r="H8" s="198">
        <v>29655</v>
      </c>
    </row>
    <row r="9" spans="1:8" ht="12.75">
      <c r="A9" s="196">
        <v>45376.03767384259</v>
      </c>
      <c r="B9" s="2" t="s">
        <v>62</v>
      </c>
      <c r="D9">
        <v>2023</v>
      </c>
      <c r="E9" s="197" t="s">
        <v>356</v>
      </c>
      <c r="F9" s="197"/>
      <c r="G9" s="198">
        <v>23679</v>
      </c>
      <c r="H9" s="198">
        <v>23679</v>
      </c>
    </row>
    <row r="10" spans="1:8" ht="12.75">
      <c r="A10" s="196">
        <v>45375.03767388889</v>
      </c>
      <c r="B10" s="2" t="s">
        <v>66</v>
      </c>
      <c r="D10">
        <v>2023</v>
      </c>
      <c r="E10" s="197" t="s">
        <v>357</v>
      </c>
      <c r="F10" s="197"/>
      <c r="G10" s="198">
        <v>22063</v>
      </c>
      <c r="H10" s="198">
        <v>22063</v>
      </c>
    </row>
    <row r="11" spans="1:8" ht="12.75">
      <c r="A11" s="196">
        <v>45374.03767388889</v>
      </c>
      <c r="B11" s="2" t="s">
        <v>67</v>
      </c>
      <c r="D11">
        <v>2023</v>
      </c>
      <c r="E11" s="197" t="s">
        <v>358</v>
      </c>
      <c r="F11" s="197"/>
      <c r="G11" s="198">
        <v>26693</v>
      </c>
      <c r="H11" s="198">
        <v>26693</v>
      </c>
    </row>
    <row r="12" spans="1:8" ht="12.75">
      <c r="A12" s="196">
        <v>45373.03750046296</v>
      </c>
      <c r="B12" s="2" t="s">
        <v>68</v>
      </c>
      <c r="D12">
        <v>2024</v>
      </c>
      <c r="E12" s="197" t="s">
        <v>359</v>
      </c>
      <c r="F12" s="197"/>
      <c r="G12" s="198">
        <v>19526</v>
      </c>
      <c r="H12" s="198">
        <v>19526</v>
      </c>
    </row>
    <row r="13" spans="1:8" ht="12.75">
      <c r="A13" s="196">
        <v>45372.03750027778</v>
      </c>
      <c r="B13" s="2" t="s">
        <v>69</v>
      </c>
      <c r="D13">
        <v>2024</v>
      </c>
      <c r="E13" s="197" t="s">
        <v>360</v>
      </c>
      <c r="F13" s="197"/>
      <c r="G13" s="198">
        <v>27059</v>
      </c>
      <c r="H13" s="198">
        <v>27059</v>
      </c>
    </row>
    <row r="14" spans="1:8" ht="12.75">
      <c r="A14" s="196">
        <v>45371.037500162034</v>
      </c>
      <c r="B14" s="2" t="s">
        <v>70</v>
      </c>
      <c r="D14">
        <v>2024</v>
      </c>
      <c r="E14" s="197" t="s">
        <v>361</v>
      </c>
      <c r="F14" s="197"/>
      <c r="G14" s="198">
        <v>22183</v>
      </c>
      <c r="H14" s="198">
        <v>22183</v>
      </c>
    </row>
    <row r="15" spans="1:2" ht="12.75">
      <c r="A15" s="196">
        <v>45370.037558159725</v>
      </c>
      <c r="B15" s="2" t="s">
        <v>71</v>
      </c>
    </row>
    <row r="16" spans="1:9" ht="12.75">
      <c r="A16" s="196">
        <v>45369.037558171294</v>
      </c>
      <c r="B16" s="2" t="s">
        <v>72</v>
      </c>
      <c r="E16" s="202" t="s">
        <v>366</v>
      </c>
      <c r="H16" s="200">
        <v>314789</v>
      </c>
      <c r="I16" s="197" t="s">
        <v>364</v>
      </c>
    </row>
    <row r="17" spans="1:9" ht="12.75">
      <c r="A17" s="196">
        <v>45368.03750028935</v>
      </c>
      <c r="B17" s="2" t="s">
        <v>73</v>
      </c>
      <c r="C17" s="197"/>
      <c r="H17" s="201">
        <v>314.789</v>
      </c>
      <c r="I17" s="197" t="s">
        <v>367</v>
      </c>
    </row>
    <row r="18" spans="1:2" ht="12.75">
      <c r="A18" s="196">
        <v>45367.037442280096</v>
      </c>
      <c r="B18" s="2" t="s">
        <v>74</v>
      </c>
    </row>
    <row r="19" spans="1:2" ht="12.75">
      <c r="A19" s="196">
        <v>45366.03750039352</v>
      </c>
      <c r="B19" s="2" t="s">
        <v>75</v>
      </c>
    </row>
    <row r="20" spans="1:7" ht="12.75">
      <c r="A20" s="196">
        <v>45365.83200261574</v>
      </c>
      <c r="B20" s="2" t="s">
        <v>76</v>
      </c>
      <c r="E20" s="202" t="s">
        <v>371</v>
      </c>
      <c r="F20" s="202"/>
      <c r="G20" s="202"/>
    </row>
    <row r="21" spans="1:2" ht="12.75">
      <c r="A21" s="196">
        <v>45364.0374140162</v>
      </c>
      <c r="B21" s="2" t="s">
        <v>77</v>
      </c>
    </row>
    <row r="22" spans="1:7" ht="12.75">
      <c r="A22" s="196">
        <v>45363.037414074075</v>
      </c>
      <c r="B22" s="2" t="s">
        <v>78</v>
      </c>
      <c r="E22" t="s">
        <v>368</v>
      </c>
      <c r="G22">
        <v>310</v>
      </c>
    </row>
    <row r="23" spans="1:7" ht="12.75">
      <c r="A23" s="196">
        <v>45362.03735605324</v>
      </c>
      <c r="B23" s="2" t="s">
        <v>79</v>
      </c>
      <c r="E23" t="s">
        <v>369</v>
      </c>
      <c r="G23" s="20">
        <v>876.849582172702</v>
      </c>
    </row>
    <row r="24" spans="1:7" ht="12.75">
      <c r="A24" s="196">
        <v>45361.03729828704</v>
      </c>
      <c r="B24" s="2" t="s">
        <v>80</v>
      </c>
      <c r="E24" t="s">
        <v>370</v>
      </c>
      <c r="G24">
        <v>1353</v>
      </c>
    </row>
    <row r="25" spans="1:7" ht="12.75">
      <c r="A25" s="196">
        <v>45360.03724039352</v>
      </c>
      <c r="B25" s="2" t="s">
        <v>81</v>
      </c>
      <c r="E25" t="s">
        <v>372</v>
      </c>
      <c r="G25">
        <v>359</v>
      </c>
    </row>
    <row r="26" spans="1:2" ht="12.75">
      <c r="A26" s="196">
        <v>45359.03729832176</v>
      </c>
      <c r="B26" s="2" t="s">
        <v>82</v>
      </c>
    </row>
    <row r="27" spans="1:2" ht="12.75">
      <c r="A27" s="196">
        <v>45358.03729833334</v>
      </c>
      <c r="B27" s="2" t="s">
        <v>83</v>
      </c>
    </row>
    <row r="28" spans="1:2" ht="12.75">
      <c r="A28" s="196">
        <v>45357.03718254629</v>
      </c>
      <c r="B28" s="2" t="s">
        <v>84</v>
      </c>
    </row>
    <row r="29" spans="1:2" ht="12.75">
      <c r="A29" s="196">
        <v>45356.03712465278</v>
      </c>
      <c r="B29" s="2" t="s">
        <v>85</v>
      </c>
    </row>
    <row r="30" spans="1:2" ht="12.75">
      <c r="A30" s="196">
        <v>45355.03729826389</v>
      </c>
      <c r="B30" s="2" t="s">
        <v>86</v>
      </c>
    </row>
    <row r="31" spans="1:2" ht="12.75">
      <c r="A31" s="196">
        <v>45354.03700912037</v>
      </c>
      <c r="B31" s="2" t="s">
        <v>87</v>
      </c>
    </row>
    <row r="32" spans="1:2" ht="12.75">
      <c r="A32" s="196">
        <v>45353.03712490741</v>
      </c>
      <c r="B32" s="2" t="s">
        <v>88</v>
      </c>
    </row>
    <row r="33" spans="1:3" ht="12.75">
      <c r="A33" s="196">
        <v>45352.037124699076</v>
      </c>
      <c r="B33" s="2" t="s">
        <v>89</v>
      </c>
      <c r="C33" s="197"/>
    </row>
    <row r="34" spans="1:2" ht="12.75">
      <c r="A34" s="196">
        <v>45351.03718266204</v>
      </c>
      <c r="B34" s="2" t="s">
        <v>90</v>
      </c>
    </row>
    <row r="35" spans="1:2" ht="12.75">
      <c r="A35" s="196">
        <v>45350.979868055554</v>
      </c>
      <c r="B35" s="2" t="s">
        <v>91</v>
      </c>
    </row>
    <row r="36" spans="1:2" ht="12.75">
      <c r="A36" s="196">
        <v>45349.037008865744</v>
      </c>
      <c r="B36" s="2" t="s">
        <v>92</v>
      </c>
    </row>
    <row r="37" spans="1:2" ht="12.75">
      <c r="A37" s="196">
        <v>45348.0369509375</v>
      </c>
      <c r="B37" s="2" t="s">
        <v>93</v>
      </c>
    </row>
    <row r="38" spans="1:2" ht="12.75">
      <c r="A38" s="196">
        <v>45347.03706678241</v>
      </c>
      <c r="B38" s="2" t="s">
        <v>94</v>
      </c>
    </row>
    <row r="39" spans="1:3" ht="12.75">
      <c r="A39" s="196">
        <v>45346.03695105324</v>
      </c>
      <c r="B39" s="2" t="s">
        <v>95</v>
      </c>
      <c r="C39" s="197"/>
    </row>
    <row r="40" spans="1:2" ht="12.75">
      <c r="A40" s="196">
        <v>45345.037008865744</v>
      </c>
      <c r="B40" s="2" t="s">
        <v>96</v>
      </c>
    </row>
    <row r="41" spans="1:2" ht="12.75">
      <c r="A41" s="196">
        <v>45344.03689319445</v>
      </c>
      <c r="B41" s="2" t="s">
        <v>97</v>
      </c>
    </row>
    <row r="42" spans="1:2" ht="12.75">
      <c r="A42" s="196">
        <v>45343.03689310185</v>
      </c>
      <c r="B42" s="2" t="s">
        <v>98</v>
      </c>
    </row>
    <row r="43" spans="1:2" ht="12.75">
      <c r="A43" s="196">
        <v>45342.03677731482</v>
      </c>
      <c r="B43" s="2" t="s">
        <v>99</v>
      </c>
    </row>
    <row r="44" spans="1:3" ht="12.75">
      <c r="A44" s="196">
        <v>45341.0368353588</v>
      </c>
      <c r="B44" s="2" t="s">
        <v>100</v>
      </c>
      <c r="C44" s="197"/>
    </row>
    <row r="45" spans="1:2" ht="12.75">
      <c r="A45" s="196">
        <v>45340.03683539352</v>
      </c>
      <c r="B45" s="2" t="s">
        <v>101</v>
      </c>
    </row>
    <row r="46" spans="1:2" ht="12.75">
      <c r="A46" s="196">
        <v>45339.036893310185</v>
      </c>
      <c r="B46" s="2" t="s">
        <v>102</v>
      </c>
    </row>
    <row r="47" spans="1:3" ht="12.75">
      <c r="A47" s="196">
        <v>45338.036777361114</v>
      </c>
      <c r="B47" s="2" t="s">
        <v>103</v>
      </c>
      <c r="C47" s="197"/>
    </row>
    <row r="48" spans="1:2" ht="12.75">
      <c r="A48" s="196">
        <v>45337.036835300925</v>
      </c>
      <c r="B48" s="2" t="s">
        <v>104</v>
      </c>
    </row>
    <row r="49" spans="1:2" ht="12.75">
      <c r="A49" s="196">
        <v>45336.754485833335</v>
      </c>
      <c r="B49" s="2" t="s">
        <v>105</v>
      </c>
    </row>
    <row r="50" spans="1:2" ht="12.75">
      <c r="A50" s="196">
        <v>45335.76216923611</v>
      </c>
      <c r="B50" s="2" t="s">
        <v>106</v>
      </c>
    </row>
    <row r="51" spans="1:2" ht="12.75">
      <c r="A51" s="196">
        <v>45334.03670118056</v>
      </c>
      <c r="B51" s="2" t="s">
        <v>107</v>
      </c>
    </row>
    <row r="52" spans="1:2" ht="12.75">
      <c r="A52" s="196">
        <v>45333.036643287036</v>
      </c>
      <c r="B52" s="2" t="s">
        <v>103</v>
      </c>
    </row>
    <row r="53" spans="1:2" ht="12.75">
      <c r="A53" s="196">
        <v>45332.036701296296</v>
      </c>
      <c r="B53" s="2" t="s">
        <v>108</v>
      </c>
    </row>
    <row r="54" spans="1:2" ht="12.75">
      <c r="A54" s="196">
        <v>45331.036701296296</v>
      </c>
      <c r="B54" s="2" t="s">
        <v>109</v>
      </c>
    </row>
    <row r="55" spans="1:2" ht="12.75">
      <c r="A55" s="196">
        <v>45330.0366434838</v>
      </c>
      <c r="B55" s="2" t="s">
        <v>110</v>
      </c>
    </row>
    <row r="56" spans="1:2" ht="12.75">
      <c r="A56" s="196">
        <v>45329.03670142361</v>
      </c>
      <c r="B56" s="2" t="s">
        <v>111</v>
      </c>
    </row>
    <row r="57" spans="1:3" ht="12.75">
      <c r="A57" s="196">
        <v>45328.03664342593</v>
      </c>
      <c r="B57" s="2" t="s">
        <v>112</v>
      </c>
      <c r="C57" s="197"/>
    </row>
    <row r="58" spans="1:3" ht="12.75">
      <c r="A58" s="196">
        <v>45327.03664318287</v>
      </c>
      <c r="B58" s="2" t="s">
        <v>113</v>
      </c>
      <c r="C58" s="197"/>
    </row>
    <row r="59" spans="1:2" ht="12.75">
      <c r="A59" s="196">
        <v>45326.03652746528</v>
      </c>
      <c r="B59" s="2" t="s">
        <v>114</v>
      </c>
    </row>
    <row r="60" spans="1:2" ht="12.75">
      <c r="A60" s="196">
        <v>45325.036469583334</v>
      </c>
      <c r="B60" s="2" t="s">
        <v>115</v>
      </c>
    </row>
    <row r="61" spans="1:2" ht="12.75">
      <c r="A61" s="196">
        <v>45324.31800908565</v>
      </c>
      <c r="B61" s="2" t="s">
        <v>116</v>
      </c>
    </row>
    <row r="62" spans="1:2" ht="12.75">
      <c r="A62" s="196">
        <v>45323.44656113426</v>
      </c>
      <c r="B62" s="2" t="s">
        <v>117</v>
      </c>
    </row>
    <row r="63" spans="1:2" ht="12.75">
      <c r="A63" s="196">
        <v>45322.03650248842</v>
      </c>
      <c r="B63" s="2" t="s">
        <v>118</v>
      </c>
    </row>
    <row r="64" spans="1:2" ht="12.75">
      <c r="A64" s="196">
        <v>45321.56555346065</v>
      </c>
      <c r="B64" s="2" t="s">
        <v>119</v>
      </c>
    </row>
    <row r="65" spans="1:2" ht="12.75">
      <c r="A65" s="196">
        <v>45320.9913471412</v>
      </c>
      <c r="B65" s="2" t="s">
        <v>120</v>
      </c>
    </row>
    <row r="66" spans="1:2" ht="12.75">
      <c r="A66" s="196">
        <v>45319.06158686343</v>
      </c>
      <c r="B66" s="2" t="s">
        <v>121</v>
      </c>
    </row>
    <row r="67" spans="1:2" ht="12.75">
      <c r="A67" s="196">
        <v>45317.03635018518</v>
      </c>
      <c r="B67" s="2" t="s">
        <v>117</v>
      </c>
    </row>
    <row r="68" spans="1:2" ht="12.75">
      <c r="A68" s="196">
        <v>45316.03623424769</v>
      </c>
      <c r="B68" s="2" t="s">
        <v>122</v>
      </c>
    </row>
    <row r="69" spans="1:2" ht="12.75">
      <c r="A69" s="196">
        <v>45315.036234189814</v>
      </c>
      <c r="B69" s="2" t="s">
        <v>123</v>
      </c>
    </row>
    <row r="70" spans="1:2" ht="12.75">
      <c r="A70" s="196">
        <v>45314.03623420139</v>
      </c>
      <c r="B70" s="2" t="s">
        <v>124</v>
      </c>
    </row>
    <row r="71" spans="1:2" ht="12.75">
      <c r="A71" s="196">
        <v>45313.23108384259</v>
      </c>
      <c r="B71" s="2" t="s">
        <v>125</v>
      </c>
    </row>
    <row r="72" spans="1:2" ht="12.75">
      <c r="A72" s="196">
        <v>45312.195302175925</v>
      </c>
      <c r="B72" s="2" t="s">
        <v>126</v>
      </c>
    </row>
    <row r="73" spans="1:2" ht="12.75">
      <c r="A73" s="196">
        <v>45311.03615659722</v>
      </c>
      <c r="B73" s="2" t="s">
        <v>127</v>
      </c>
    </row>
    <row r="74" spans="1:2" ht="12.75">
      <c r="A74" s="196">
        <v>45310.03609883102</v>
      </c>
      <c r="B74" s="2" t="s">
        <v>128</v>
      </c>
    </row>
    <row r="75" spans="1:3" ht="12.75">
      <c r="A75" s="196">
        <v>45309.03609873843</v>
      </c>
      <c r="B75" s="2" t="s">
        <v>129</v>
      </c>
      <c r="C75" s="197"/>
    </row>
    <row r="76" spans="1:3" ht="12.75">
      <c r="A76" s="196">
        <v>45308.03621457176</v>
      </c>
      <c r="B76" s="2" t="s">
        <v>130</v>
      </c>
      <c r="C76" s="197"/>
    </row>
    <row r="77" spans="1:2" ht="12.75">
      <c r="A77" s="196">
        <v>45307.036098958335</v>
      </c>
      <c r="B77" s="2" t="s">
        <v>131</v>
      </c>
    </row>
    <row r="78" spans="1:2" ht="12.75">
      <c r="A78" s="196">
        <v>45306.036156689814</v>
      </c>
      <c r="B78" s="2" t="s">
        <v>132</v>
      </c>
    </row>
    <row r="79" spans="1:2" ht="12.75">
      <c r="A79" s="196">
        <v>45305.03604086806</v>
      </c>
      <c r="B79" s="2" t="s">
        <v>121</v>
      </c>
    </row>
    <row r="80" spans="1:2" ht="12.75">
      <c r="A80" s="196">
        <v>45304.035983078706</v>
      </c>
      <c r="B80" s="2" t="s">
        <v>133</v>
      </c>
    </row>
    <row r="81" spans="1:2" ht="12.75">
      <c r="A81" s="196">
        <v>45303.76104244213</v>
      </c>
      <c r="B81" s="2" t="s">
        <v>134</v>
      </c>
    </row>
    <row r="82" spans="1:2" ht="12.75">
      <c r="A82" s="196">
        <v>45302.03596372685</v>
      </c>
      <c r="B82" s="2" t="s">
        <v>135</v>
      </c>
    </row>
    <row r="83" spans="1:2" ht="12.75">
      <c r="A83" s="196">
        <v>45301.03602164352</v>
      </c>
      <c r="B83" s="2" t="s">
        <v>76</v>
      </c>
    </row>
    <row r="84" spans="1:3" ht="12.75">
      <c r="A84" s="196">
        <v>45300.03602153935</v>
      </c>
      <c r="B84" s="2" t="s">
        <v>136</v>
      </c>
      <c r="C84" s="197"/>
    </row>
    <row r="85" spans="1:2" ht="12.75">
      <c r="A85" s="196">
        <v>45299.03596368056</v>
      </c>
      <c r="B85" s="2" t="s">
        <v>117</v>
      </c>
    </row>
    <row r="86" spans="1:2" ht="12.75">
      <c r="A86" s="196">
        <v>45298.03590589121</v>
      </c>
      <c r="B86" s="2" t="s">
        <v>137</v>
      </c>
    </row>
    <row r="87" spans="1:2" ht="12.75">
      <c r="A87" s="196">
        <v>45297.0358481713</v>
      </c>
      <c r="B87" s="2" t="s">
        <v>138</v>
      </c>
    </row>
    <row r="88" spans="1:2" ht="12.75">
      <c r="A88" s="196">
        <v>45296.03579021991</v>
      </c>
      <c r="B88" s="2" t="s">
        <v>139</v>
      </c>
    </row>
    <row r="89" spans="1:2" ht="12.75">
      <c r="A89" s="196">
        <v>45295.03584827546</v>
      </c>
      <c r="B89" s="2" t="s">
        <v>140</v>
      </c>
    </row>
    <row r="90" spans="1:2" ht="12.75">
      <c r="A90" s="196">
        <v>45294.03584818287</v>
      </c>
      <c r="B90" s="2" t="s">
        <v>141</v>
      </c>
    </row>
    <row r="91" spans="1:2" ht="12.75">
      <c r="A91" s="196">
        <v>45293.03573231481</v>
      </c>
      <c r="B91" s="2" t="s">
        <v>85</v>
      </c>
    </row>
    <row r="92" spans="1:2" ht="12.75">
      <c r="A92" s="196">
        <v>45292.03584833333</v>
      </c>
      <c r="B92" s="2" t="s">
        <v>134</v>
      </c>
    </row>
    <row r="93" spans="1:2" ht="12.75">
      <c r="A93" s="196">
        <v>45291.03573247685</v>
      </c>
      <c r="B93" s="2" t="s">
        <v>142</v>
      </c>
    </row>
    <row r="94" spans="1:2" ht="12.75">
      <c r="A94" s="196">
        <v>45290.035732268516</v>
      </c>
      <c r="B94" s="2" t="s">
        <v>143</v>
      </c>
    </row>
    <row r="95" spans="1:2" ht="12.75">
      <c r="A95" s="196">
        <v>45289.03573225695</v>
      </c>
      <c r="B95" s="2" t="s">
        <v>144</v>
      </c>
    </row>
    <row r="96" spans="1:2" ht="12.75">
      <c r="A96" s="196">
        <v>45288.03561655093</v>
      </c>
      <c r="B96" s="2" t="s">
        <v>145</v>
      </c>
    </row>
    <row r="97" spans="1:2" ht="12.75">
      <c r="A97" s="196">
        <v>45287.03567449074</v>
      </c>
      <c r="B97" s="2" t="s">
        <v>146</v>
      </c>
    </row>
    <row r="98" spans="1:2" ht="12.75">
      <c r="A98" s="196">
        <v>45286.035674722225</v>
      </c>
      <c r="B98" s="2" t="s">
        <v>147</v>
      </c>
    </row>
    <row r="99" spans="1:2" ht="12.75">
      <c r="A99" s="196">
        <v>45285.035617407404</v>
      </c>
      <c r="B99" s="2" t="s">
        <v>148</v>
      </c>
    </row>
    <row r="100" spans="1:3" ht="12.75">
      <c r="A100" s="196">
        <v>45284.05257261574</v>
      </c>
      <c r="B100" s="2" t="s">
        <v>149</v>
      </c>
      <c r="C100" s="197"/>
    </row>
    <row r="101" spans="1:2" ht="12.75">
      <c r="A101" s="196">
        <v>45283.03556935185</v>
      </c>
      <c r="B101" s="2" t="s">
        <v>150</v>
      </c>
    </row>
    <row r="102" spans="1:2" ht="12.75">
      <c r="A102" s="196">
        <v>45282.03551163195</v>
      </c>
      <c r="B102" s="2" t="s">
        <v>151</v>
      </c>
    </row>
    <row r="103" spans="1:3" ht="12.75">
      <c r="A103" s="196">
        <v>45281.03551168981</v>
      </c>
      <c r="B103" s="2" t="s">
        <v>152</v>
      </c>
      <c r="C103" s="197"/>
    </row>
    <row r="104" spans="1:3" ht="12.75">
      <c r="A104" s="196">
        <v>45280.035511435184</v>
      </c>
      <c r="B104" s="2" t="s">
        <v>153</v>
      </c>
      <c r="C104" s="197"/>
    </row>
    <row r="105" spans="1:2" ht="12.75">
      <c r="A105" s="196">
        <v>45279.03551141204</v>
      </c>
      <c r="B105" s="2" t="s">
        <v>154</v>
      </c>
    </row>
    <row r="106" spans="1:2" ht="12.75">
      <c r="A106" s="196">
        <v>45278.03539586806</v>
      </c>
      <c r="B106" s="2" t="s">
        <v>155</v>
      </c>
    </row>
    <row r="107" spans="1:2" ht="12.75">
      <c r="A107" s="196">
        <v>45277.035569328706</v>
      </c>
      <c r="B107" s="2" t="s">
        <v>88</v>
      </c>
    </row>
    <row r="108" spans="1:2" ht="12.75">
      <c r="A108" s="196">
        <v>45276.03539577546</v>
      </c>
      <c r="B108" s="2" t="s">
        <v>156</v>
      </c>
    </row>
    <row r="109" spans="1:2" ht="12.75">
      <c r="A109" s="196">
        <v>45275.035279930555</v>
      </c>
      <c r="B109" s="2" t="s">
        <v>95</v>
      </c>
    </row>
    <row r="110" spans="1:2" ht="12.75">
      <c r="A110" s="196">
        <v>45274.03533791667</v>
      </c>
      <c r="B110" s="2" t="s">
        <v>157</v>
      </c>
    </row>
    <row r="111" spans="1:2" ht="12.75">
      <c r="A111" s="196">
        <v>45273.86111131944</v>
      </c>
      <c r="B111" s="2" t="s">
        <v>158</v>
      </c>
    </row>
    <row r="112" spans="1:2" ht="12.75">
      <c r="A112" s="196">
        <v>45272.035276284725</v>
      </c>
      <c r="B112" s="2" t="s">
        <v>141</v>
      </c>
    </row>
    <row r="113" spans="1:2" ht="12.75">
      <c r="A113" s="196">
        <v>45271.035334085645</v>
      </c>
      <c r="B113" s="2" t="s">
        <v>159</v>
      </c>
    </row>
    <row r="114" spans="1:2" ht="12.75">
      <c r="A114" s="196">
        <v>45270.03533407408</v>
      </c>
      <c r="B114" s="2" t="s">
        <v>160</v>
      </c>
    </row>
    <row r="115" spans="1:2" ht="12.75">
      <c r="A115" s="196">
        <v>45269.03521844908</v>
      </c>
      <c r="B115" s="2" t="s">
        <v>161</v>
      </c>
    </row>
    <row r="116" spans="1:2" ht="12.75">
      <c r="A116" s="196">
        <v>45268.03516063657</v>
      </c>
      <c r="B116" s="2" t="s">
        <v>162</v>
      </c>
    </row>
    <row r="117" spans="1:2" ht="12.75">
      <c r="A117" s="196">
        <v>45267.035334224536</v>
      </c>
      <c r="B117" s="2" t="s">
        <v>163</v>
      </c>
    </row>
    <row r="118" spans="1:2" ht="12.75">
      <c r="A118" s="196">
        <v>45266.0352184375</v>
      </c>
      <c r="B118" s="2" t="s">
        <v>164</v>
      </c>
    </row>
    <row r="119" spans="1:2" ht="12.75">
      <c r="A119" s="196">
        <v>45265.035160694446</v>
      </c>
      <c r="B119" s="2" t="s">
        <v>165</v>
      </c>
    </row>
    <row r="120" spans="1:2" ht="12.75">
      <c r="A120" s="196">
        <v>45264.03510288194</v>
      </c>
      <c r="B120" s="2" t="s">
        <v>166</v>
      </c>
    </row>
    <row r="121" spans="1:2" ht="12.75">
      <c r="A121" s="196">
        <v>45263.03516070602</v>
      </c>
      <c r="B121" s="2" t="s">
        <v>167</v>
      </c>
    </row>
    <row r="122" spans="1:2" ht="12.75">
      <c r="A122" s="196">
        <v>45262.03510269676</v>
      </c>
      <c r="B122" s="2" t="s">
        <v>168</v>
      </c>
    </row>
    <row r="123" spans="1:2" ht="12.75">
      <c r="A123" s="196">
        <v>45261.0351027662</v>
      </c>
      <c r="B123" s="2" t="s">
        <v>169</v>
      </c>
    </row>
    <row r="124" spans="1:3" ht="12.75">
      <c r="A124" s="196">
        <v>45260.03510296296</v>
      </c>
      <c r="B124" s="2" t="s">
        <v>170</v>
      </c>
      <c r="C124" s="197"/>
    </row>
    <row r="125" spans="1:3" ht="12.75">
      <c r="A125" s="196">
        <v>45259.03510275463</v>
      </c>
      <c r="B125" s="2" t="s">
        <v>171</v>
      </c>
      <c r="C125" s="197"/>
    </row>
    <row r="126" spans="1:2" ht="12.75">
      <c r="A126" s="196">
        <v>45258.03498711806</v>
      </c>
      <c r="B126" s="2" t="s">
        <v>172</v>
      </c>
    </row>
    <row r="127" spans="1:2" ht="12.75">
      <c r="A127" s="196">
        <v>45257.034986886574</v>
      </c>
      <c r="B127" s="2" t="s">
        <v>64</v>
      </c>
    </row>
    <row r="128" spans="1:3" ht="12.75">
      <c r="A128" s="196">
        <v>45256.03498715278</v>
      </c>
      <c r="B128" s="2" t="s">
        <v>173</v>
      </c>
      <c r="C128" s="197"/>
    </row>
    <row r="129" spans="1:2" ht="12.75">
      <c r="A129" s="196">
        <v>45255.03491787037</v>
      </c>
      <c r="B129" s="2" t="s">
        <v>174</v>
      </c>
    </row>
    <row r="130" spans="1:2" ht="12.75">
      <c r="A130" s="196">
        <v>45254.03491782407</v>
      </c>
      <c r="B130" s="2" t="s">
        <v>175</v>
      </c>
    </row>
    <row r="131" spans="1:3" ht="12.75">
      <c r="A131" s="196">
        <v>45253.0349755787</v>
      </c>
      <c r="B131" s="2" t="s">
        <v>66</v>
      </c>
      <c r="C131" s="197"/>
    </row>
    <row r="132" spans="1:2" ht="12.75">
      <c r="A132" s="196">
        <v>45252.867846319445</v>
      </c>
      <c r="B132" s="2" t="s">
        <v>176</v>
      </c>
    </row>
    <row r="133" spans="1:2" ht="12.75">
      <c r="A133" s="196">
        <v>45251.03502766204</v>
      </c>
      <c r="B133" s="2" t="s">
        <v>161</v>
      </c>
    </row>
    <row r="134" spans="1:2" ht="12.75">
      <c r="A134" s="196">
        <v>45250.03479601852</v>
      </c>
      <c r="B134" s="2" t="s">
        <v>177</v>
      </c>
    </row>
    <row r="135" spans="1:2" ht="12.75">
      <c r="A135" s="196">
        <v>45249.034854178244</v>
      </c>
      <c r="B135" s="2" t="s">
        <v>178</v>
      </c>
    </row>
    <row r="136" spans="1:2" ht="12.75">
      <c r="A136" s="196">
        <v>45248.03479607639</v>
      </c>
      <c r="B136" s="2" t="s">
        <v>179</v>
      </c>
    </row>
    <row r="137" spans="1:2" ht="12.75">
      <c r="A137" s="196">
        <v>45247.22044628472</v>
      </c>
      <c r="B137" s="2" t="s">
        <v>180</v>
      </c>
    </row>
    <row r="138" spans="1:2" ht="12.75">
      <c r="A138" s="196">
        <v>45246.03475726852</v>
      </c>
      <c r="B138" s="2" t="s">
        <v>181</v>
      </c>
    </row>
    <row r="139" spans="1:2" ht="12.75">
      <c r="A139" s="196">
        <v>45245.03469925926</v>
      </c>
      <c r="B139" s="2" t="s">
        <v>182</v>
      </c>
    </row>
    <row r="140" spans="1:2" ht="12.75">
      <c r="A140" s="196">
        <v>45244.034757291665</v>
      </c>
      <c r="B140" s="2" t="s">
        <v>183</v>
      </c>
    </row>
    <row r="141" spans="1:2" ht="12.75">
      <c r="A141" s="196">
        <v>45243.034699502314</v>
      </c>
      <c r="B141" s="2" t="s">
        <v>184</v>
      </c>
    </row>
    <row r="142" spans="1:2" ht="12.75">
      <c r="A142" s="196">
        <v>45242.03475722222</v>
      </c>
      <c r="B142" s="2" t="s">
        <v>185</v>
      </c>
    </row>
    <row r="143" spans="1:2" ht="12.75">
      <c r="A143" s="196">
        <v>45241.03469951389</v>
      </c>
      <c r="B143" s="2" t="s">
        <v>186</v>
      </c>
    </row>
    <row r="144" spans="1:2" ht="12.75">
      <c r="A144" s="196">
        <v>45240.03464138889</v>
      </c>
      <c r="B144" s="2" t="s">
        <v>65</v>
      </c>
    </row>
    <row r="145" spans="1:3" ht="12.75">
      <c r="A145" s="196">
        <v>45239.0345837037</v>
      </c>
      <c r="B145" s="2" t="s">
        <v>187</v>
      </c>
      <c r="C145" s="197"/>
    </row>
    <row r="146" spans="1:2" ht="12.75">
      <c r="A146" s="196">
        <v>45238.03458380787</v>
      </c>
      <c r="B146" s="2" t="s">
        <v>188</v>
      </c>
    </row>
    <row r="147" spans="1:2" ht="12.75">
      <c r="A147" s="196">
        <v>45237.034641527775</v>
      </c>
      <c r="B147" s="2" t="s">
        <v>189</v>
      </c>
    </row>
    <row r="148" spans="1:2" ht="12.75">
      <c r="A148" s="196">
        <v>45236.03458359954</v>
      </c>
      <c r="B148" s="2" t="s">
        <v>190</v>
      </c>
    </row>
    <row r="149" spans="1:3" ht="12.75">
      <c r="A149" s="196">
        <v>45235.034525856485</v>
      </c>
      <c r="B149" s="2" t="s">
        <v>191</v>
      </c>
      <c r="C149" s="197"/>
    </row>
    <row r="150" spans="1:2" ht="12.75">
      <c r="A150" s="196">
        <v>45234.56346763889</v>
      </c>
      <c r="B150" s="2" t="s">
        <v>192</v>
      </c>
    </row>
    <row r="151" spans="1:2" ht="12.75">
      <c r="A151" s="196">
        <v>45233.03462439815</v>
      </c>
      <c r="B151" s="2" t="s">
        <v>193</v>
      </c>
    </row>
    <row r="152" spans="1:2" ht="12.75">
      <c r="A152" s="196">
        <v>45232.03456638889</v>
      </c>
      <c r="B152" s="2" t="s">
        <v>194</v>
      </c>
    </row>
    <row r="153" spans="1:2" ht="12.75">
      <c r="A153" s="196">
        <v>45231.55281890046</v>
      </c>
      <c r="B153" s="2" t="s">
        <v>133</v>
      </c>
    </row>
    <row r="154" spans="1:2" ht="12.75">
      <c r="A154" s="196">
        <v>45230.034447094906</v>
      </c>
      <c r="B154" s="2" t="s">
        <v>195</v>
      </c>
    </row>
    <row r="155" spans="1:2" ht="12.75">
      <c r="A155" s="196">
        <v>45229.03444704861</v>
      </c>
      <c r="B155" s="2" t="s">
        <v>196</v>
      </c>
    </row>
    <row r="156" spans="1:2" ht="12.75">
      <c r="A156" s="196">
        <v>45228.03450484954</v>
      </c>
      <c r="B156" s="2" t="s">
        <v>197</v>
      </c>
    </row>
    <row r="157" spans="1:2" ht="12.75">
      <c r="A157" s="196">
        <v>45227.03444688657</v>
      </c>
      <c r="B157" s="2" t="s">
        <v>198</v>
      </c>
    </row>
    <row r="158" spans="1:2" ht="12.75">
      <c r="A158" s="196">
        <v>45226.736647847225</v>
      </c>
      <c r="B158" s="2" t="s">
        <v>199</v>
      </c>
    </row>
    <row r="159" spans="1:2" ht="12.75">
      <c r="A159" s="196">
        <v>45225.03433376157</v>
      </c>
      <c r="B159" s="2" t="s">
        <v>200</v>
      </c>
    </row>
    <row r="160" spans="1:2" ht="12.75">
      <c r="A160" s="196">
        <v>45224.03439163195</v>
      </c>
      <c r="B160" s="2" t="s">
        <v>201</v>
      </c>
    </row>
    <row r="161" spans="1:2" ht="12.75">
      <c r="A161" s="196">
        <v>45223.034333564814</v>
      </c>
      <c r="B161" s="2" t="s">
        <v>202</v>
      </c>
    </row>
    <row r="162" spans="1:2" ht="12.75">
      <c r="A162" s="196">
        <v>45222.67200756945</v>
      </c>
      <c r="B162" s="2" t="s">
        <v>203</v>
      </c>
    </row>
    <row r="163" spans="1:2" ht="12.75">
      <c r="A163" s="196">
        <v>45221.034332650466</v>
      </c>
      <c r="B163" s="2" t="s">
        <v>204</v>
      </c>
    </row>
    <row r="164" spans="1:2" ht="12.75">
      <c r="A164" s="196">
        <v>45220.034246435185</v>
      </c>
      <c r="B164" s="2" t="s">
        <v>205</v>
      </c>
    </row>
    <row r="165" spans="1:2" ht="12.75">
      <c r="A165" s="196">
        <v>45219.03436232639</v>
      </c>
      <c r="B165" s="2" t="s">
        <v>206</v>
      </c>
    </row>
    <row r="166" spans="1:2" ht="12.75">
      <c r="A166" s="196">
        <v>45218.03430428241</v>
      </c>
      <c r="B166" s="2" t="s">
        <v>205</v>
      </c>
    </row>
    <row r="167" spans="1:2" ht="12.75">
      <c r="A167" s="196">
        <v>45217.034188425925</v>
      </c>
      <c r="B167" s="2" t="s">
        <v>207</v>
      </c>
    </row>
    <row r="168" spans="1:2" ht="12.75">
      <c r="A168" s="196">
        <v>45216.0341884838</v>
      </c>
      <c r="B168" s="2" t="s">
        <v>208</v>
      </c>
    </row>
    <row r="169" spans="1:2" ht="12.75">
      <c r="A169" s="196">
        <v>45215.03413069445</v>
      </c>
      <c r="B169" s="2" t="s">
        <v>209</v>
      </c>
    </row>
    <row r="170" spans="1:2" ht="12.75">
      <c r="A170" s="196">
        <v>45214.03413061343</v>
      </c>
      <c r="B170" s="2" t="s">
        <v>210</v>
      </c>
    </row>
    <row r="171" spans="1:2" ht="12.75">
      <c r="A171" s="196">
        <v>45213.03420887732</v>
      </c>
      <c r="B171" s="2" t="s">
        <v>211</v>
      </c>
    </row>
    <row r="172" spans="1:2" ht="12.75">
      <c r="A172" s="196">
        <v>45212.74416394676</v>
      </c>
      <c r="B172" s="2" t="s">
        <v>212</v>
      </c>
    </row>
    <row r="173" spans="1:2" ht="12.75">
      <c r="A173" s="196">
        <v>45211.034135</v>
      </c>
      <c r="B173" s="2" t="s">
        <v>213</v>
      </c>
    </row>
    <row r="174" spans="1:2" ht="12.75">
      <c r="A174" s="196">
        <v>45210.88836081018</v>
      </c>
      <c r="B174" s="2" t="s">
        <v>214</v>
      </c>
    </row>
    <row r="175" spans="1:2" ht="12.75">
      <c r="A175" s="196">
        <v>45209.03400248843</v>
      </c>
      <c r="B175" s="2" t="s">
        <v>215</v>
      </c>
    </row>
    <row r="176" spans="1:2" ht="12.75">
      <c r="A176" s="196">
        <v>45208.034060335645</v>
      </c>
      <c r="B176" s="2" t="s">
        <v>216</v>
      </c>
    </row>
    <row r="177" spans="1:2" ht="12.75">
      <c r="A177" s="196">
        <v>45207.03406063657</v>
      </c>
      <c r="B177" s="2" t="s">
        <v>217</v>
      </c>
    </row>
    <row r="178" spans="1:2" ht="12.75">
      <c r="A178" s="196">
        <v>45206.03406064815</v>
      </c>
      <c r="B178" s="2" t="s">
        <v>218</v>
      </c>
    </row>
    <row r="179" spans="1:2" ht="12.75">
      <c r="A179" s="196">
        <v>45205.03394466435</v>
      </c>
      <c r="B179" s="2" t="s">
        <v>127</v>
      </c>
    </row>
    <row r="180" spans="1:3" ht="12.75">
      <c r="A180" s="196">
        <v>45204.03400267361</v>
      </c>
      <c r="B180" s="2" t="s">
        <v>219</v>
      </c>
      <c r="C180" s="197"/>
    </row>
    <row r="181" spans="1:2" ht="12.75">
      <c r="A181" s="196">
        <v>45203.03394465278</v>
      </c>
      <c r="B181" s="2" t="s">
        <v>188</v>
      </c>
    </row>
    <row r="182" spans="1:2" ht="12.75">
      <c r="A182" s="196">
        <v>45202.03394462963</v>
      </c>
      <c r="B182" s="2" t="s">
        <v>220</v>
      </c>
    </row>
    <row r="183" spans="1:2" ht="12.75">
      <c r="A183" s="196">
        <v>45201.03388688657</v>
      </c>
      <c r="B183" s="2" t="s">
        <v>221</v>
      </c>
    </row>
    <row r="184" spans="1:2" ht="12.75">
      <c r="A184" s="196">
        <v>45199.99227790509</v>
      </c>
      <c r="B184" s="2" t="s">
        <v>222</v>
      </c>
    </row>
    <row r="185" spans="1:2" ht="12.75">
      <c r="A185" s="196">
        <v>45198.99222158565</v>
      </c>
      <c r="B185" s="2" t="s">
        <v>223</v>
      </c>
    </row>
    <row r="186" spans="1:2" ht="12.75">
      <c r="A186" s="196">
        <v>45197.99227789352</v>
      </c>
      <c r="B186" s="2" t="s">
        <v>224</v>
      </c>
    </row>
    <row r="187" spans="1:2" ht="12.75">
      <c r="A187" s="196">
        <v>45196.99222010417</v>
      </c>
      <c r="B187" s="2" t="s">
        <v>225</v>
      </c>
    </row>
    <row r="188" spans="1:2" ht="12.75">
      <c r="A188" s="196">
        <v>45195.9921621875</v>
      </c>
      <c r="B188" s="2" t="s">
        <v>226</v>
      </c>
    </row>
    <row r="189" spans="1:2" ht="12.75">
      <c r="A189" s="196">
        <v>45194.992104467594</v>
      </c>
      <c r="B189" s="2" t="s">
        <v>227</v>
      </c>
    </row>
    <row r="190" spans="1:2" ht="12.75">
      <c r="A190" s="196">
        <v>45193.99216228009</v>
      </c>
      <c r="B190" s="2" t="s">
        <v>228</v>
      </c>
    </row>
    <row r="191" spans="1:2" ht="12.75">
      <c r="A191" s="196">
        <v>45192.99210443287</v>
      </c>
      <c r="B191" s="2" t="s">
        <v>67</v>
      </c>
    </row>
    <row r="192" spans="1:2" ht="12.75">
      <c r="A192" s="196">
        <v>45191.99216243056</v>
      </c>
      <c r="B192" s="2" t="s">
        <v>229</v>
      </c>
    </row>
    <row r="193" spans="1:2" ht="12.75">
      <c r="A193" s="196">
        <v>45190.99222011574</v>
      </c>
      <c r="B193" s="2" t="s">
        <v>230</v>
      </c>
    </row>
    <row r="194" spans="1:2" ht="12.75">
      <c r="A194" s="196">
        <v>45189.992104467594</v>
      </c>
      <c r="B194" s="2" t="s">
        <v>231</v>
      </c>
    </row>
    <row r="195" spans="1:2" ht="12.75">
      <c r="A195" s="196">
        <v>45188.9920465625</v>
      </c>
      <c r="B195" s="2" t="s">
        <v>232</v>
      </c>
    </row>
    <row r="196" spans="1:2" ht="12.75">
      <c r="A196" s="196">
        <v>45187.99198868056</v>
      </c>
      <c r="B196" s="2" t="s">
        <v>233</v>
      </c>
    </row>
    <row r="197" spans="1:2" ht="12.75">
      <c r="A197" s="196">
        <v>45186.991930717595</v>
      </c>
      <c r="B197" s="2" t="s">
        <v>234</v>
      </c>
    </row>
    <row r="198" spans="1:2" ht="12.75">
      <c r="A198" s="196">
        <v>45185.99204657407</v>
      </c>
      <c r="B198" s="2" t="s">
        <v>235</v>
      </c>
    </row>
    <row r="199" spans="1:2" ht="12.75">
      <c r="A199" s="196">
        <v>45184.99204655093</v>
      </c>
      <c r="B199" s="2" t="s">
        <v>236</v>
      </c>
    </row>
    <row r="200" spans="1:2" ht="12.75">
      <c r="A200" s="196">
        <v>45183.99202400463</v>
      </c>
      <c r="B200" s="2" t="s">
        <v>237</v>
      </c>
    </row>
    <row r="201" spans="1:2" ht="12.75">
      <c r="A201" s="196">
        <v>45182.991908449076</v>
      </c>
      <c r="B201" s="2" t="s">
        <v>238</v>
      </c>
    </row>
    <row r="202" spans="1:2" ht="12.75">
      <c r="A202" s="196">
        <v>45181.99186814815</v>
      </c>
      <c r="B202" s="2" t="s">
        <v>239</v>
      </c>
    </row>
    <row r="203" spans="1:2" ht="12.75">
      <c r="A203" s="196">
        <v>45180.99192612268</v>
      </c>
      <c r="B203" s="2" t="s">
        <v>240</v>
      </c>
    </row>
    <row r="204" spans="1:2" ht="12.75">
      <c r="A204" s="196">
        <v>45179.99175273148</v>
      </c>
      <c r="B204" s="2" t="s">
        <v>241</v>
      </c>
    </row>
    <row r="205" spans="1:2" ht="12.75">
      <c r="A205" s="196">
        <v>45178.99181049768</v>
      </c>
      <c r="B205" s="2" t="s">
        <v>242</v>
      </c>
    </row>
    <row r="206" spans="1:3" ht="12.75">
      <c r="A206" s="196">
        <v>45177.99192609954</v>
      </c>
      <c r="B206" s="2" t="s">
        <v>147</v>
      </c>
      <c r="C206" s="197"/>
    </row>
    <row r="207" spans="1:2" ht="12.75">
      <c r="A207" s="196">
        <v>45176.9918684838</v>
      </c>
      <c r="B207" s="2" t="s">
        <v>243</v>
      </c>
    </row>
    <row r="208" spans="1:2" ht="12.75">
      <c r="A208" s="196">
        <v>45175.99186836806</v>
      </c>
      <c r="B208" s="2" t="s">
        <v>235</v>
      </c>
    </row>
    <row r="209" spans="1:2" ht="12.75">
      <c r="A209" s="196">
        <v>45174.99175252315</v>
      </c>
      <c r="B209" s="2" t="s">
        <v>244</v>
      </c>
    </row>
    <row r="210" spans="1:2" ht="12.75">
      <c r="A210" s="196">
        <v>45173.99169481482</v>
      </c>
      <c r="B210" s="2" t="s">
        <v>245</v>
      </c>
    </row>
    <row r="211" spans="1:2" ht="12.75">
      <c r="A211" s="196">
        <v>45172.99181028935</v>
      </c>
      <c r="B211" s="2" t="s">
        <v>246</v>
      </c>
    </row>
    <row r="212" spans="1:2" ht="12.75">
      <c r="A212" s="196">
        <v>45171.99169459491</v>
      </c>
      <c r="B212" s="2" t="s">
        <v>247</v>
      </c>
    </row>
    <row r="213" spans="1:2" ht="12.75">
      <c r="A213" s="196">
        <v>45170.991752546295</v>
      </c>
      <c r="B213" s="2" t="s">
        <v>248</v>
      </c>
    </row>
    <row r="214" spans="1:2" ht="12.75">
      <c r="A214" s="196">
        <v>45169.99163693287</v>
      </c>
      <c r="B214" s="2" t="s">
        <v>249</v>
      </c>
    </row>
    <row r="215" spans="1:2" ht="12.75">
      <c r="A215" s="196">
        <v>45168.99163790509</v>
      </c>
      <c r="B215" s="2" t="s">
        <v>238</v>
      </c>
    </row>
    <row r="216" spans="1:2" ht="12.75">
      <c r="A216" s="196">
        <v>45167.991636770836</v>
      </c>
      <c r="B216" s="2" t="s">
        <v>250</v>
      </c>
    </row>
    <row r="217" spans="1:2" ht="12.75">
      <c r="A217" s="196">
        <v>45166.99175274306</v>
      </c>
      <c r="B217" s="2" t="s">
        <v>251</v>
      </c>
    </row>
    <row r="218" spans="1:2" ht="12.75">
      <c r="A218" s="196">
        <v>45165.991578946756</v>
      </c>
      <c r="B218" s="2" t="s">
        <v>127</v>
      </c>
    </row>
    <row r="219" spans="1:2" ht="12.75">
      <c r="A219" s="196">
        <v>45164.99163711806</v>
      </c>
      <c r="B219" s="2" t="s">
        <v>252</v>
      </c>
    </row>
    <row r="220" spans="1:2" ht="12.75">
      <c r="A220" s="196">
        <v>45163.99146319444</v>
      </c>
      <c r="B220" s="2" t="s">
        <v>218</v>
      </c>
    </row>
    <row r="221" spans="1:2" ht="12.75">
      <c r="A221" s="196">
        <v>45162.991578946756</v>
      </c>
      <c r="B221" s="2" t="s">
        <v>253</v>
      </c>
    </row>
    <row r="222" spans="1:2" ht="12.75">
      <c r="A222" s="196">
        <v>45161.99146318287</v>
      </c>
      <c r="B222" s="2" t="s">
        <v>241</v>
      </c>
    </row>
    <row r="223" spans="1:2" ht="12.75">
      <c r="A223" s="196">
        <v>45160.99152096065</v>
      </c>
      <c r="B223" s="2" t="s">
        <v>254</v>
      </c>
    </row>
    <row r="224" spans="1:2" ht="12.75">
      <c r="A224" s="196">
        <v>45159.99152101852</v>
      </c>
      <c r="B224" s="2" t="s">
        <v>255</v>
      </c>
    </row>
    <row r="225" spans="1:2" ht="12.75">
      <c r="A225" s="196">
        <v>45158.991520902775</v>
      </c>
      <c r="B225" s="2" t="s">
        <v>256</v>
      </c>
    </row>
    <row r="226" spans="1:2" ht="12.75">
      <c r="A226" s="196">
        <v>45157.99157880787</v>
      </c>
      <c r="B226" s="2" t="s">
        <v>257</v>
      </c>
    </row>
    <row r="227" spans="1:3" ht="12.75">
      <c r="A227" s="196">
        <v>45156.991578900466</v>
      </c>
      <c r="B227" s="2" t="s">
        <v>258</v>
      </c>
      <c r="C227" s="197"/>
    </row>
    <row r="228" spans="1:2" ht="12.75">
      <c r="A228" s="196">
        <v>45155.99140520833</v>
      </c>
      <c r="B228" s="2" t="s">
        <v>259</v>
      </c>
    </row>
    <row r="229" spans="1:2" ht="12.75">
      <c r="A229" s="196">
        <v>45154.99140535879</v>
      </c>
      <c r="B229" s="2" t="s">
        <v>260</v>
      </c>
    </row>
    <row r="230" spans="1:2" ht="12.75">
      <c r="A230" s="196">
        <v>45153.99134746528</v>
      </c>
      <c r="B230" s="2" t="s">
        <v>261</v>
      </c>
    </row>
    <row r="231" spans="1:3" ht="12.75">
      <c r="A231" s="196">
        <v>45152.99140545139</v>
      </c>
      <c r="B231" s="2" t="s">
        <v>262</v>
      </c>
      <c r="C231" s="197"/>
    </row>
    <row r="232" spans="1:2" ht="12.75">
      <c r="A232" s="196">
        <v>45151.991347337964</v>
      </c>
      <c r="B232" s="2" t="s">
        <v>263</v>
      </c>
    </row>
    <row r="233" spans="1:2" ht="12.75">
      <c r="A233" s="196">
        <v>45150.99128954861</v>
      </c>
      <c r="B233" s="2" t="s">
        <v>264</v>
      </c>
    </row>
    <row r="234" spans="1:2" ht="12.75">
      <c r="A234" s="196">
        <v>45149.99146318287</v>
      </c>
      <c r="B234" s="2" t="s">
        <v>265</v>
      </c>
    </row>
    <row r="235" spans="1:2" ht="12.75">
      <c r="A235" s="196">
        <v>45148.99125383102</v>
      </c>
      <c r="B235" s="2" t="s">
        <v>266</v>
      </c>
    </row>
    <row r="236" spans="1:2" ht="12.75">
      <c r="A236" s="196">
        <v>45147.9912537037</v>
      </c>
      <c r="B236" s="2" t="s">
        <v>210</v>
      </c>
    </row>
    <row r="237" spans="1:2" ht="12.75">
      <c r="A237" s="196">
        <v>45146.99123570602</v>
      </c>
      <c r="B237" s="2" t="s">
        <v>72</v>
      </c>
    </row>
    <row r="238" spans="1:2" ht="12.75">
      <c r="A238" s="196">
        <v>45145.99135152778</v>
      </c>
      <c r="B238" s="2" t="s">
        <v>68</v>
      </c>
    </row>
    <row r="239" spans="1:2" ht="12.75">
      <c r="A239" s="196">
        <v>45144.991293576386</v>
      </c>
      <c r="B239" s="2" t="s">
        <v>267</v>
      </c>
    </row>
    <row r="240" spans="1:2" ht="12.75">
      <c r="A240" s="196">
        <v>45143.99117810185</v>
      </c>
      <c r="B240" s="2" t="s">
        <v>268</v>
      </c>
    </row>
    <row r="241" spans="1:2" ht="12.75">
      <c r="A241" s="196">
        <v>45142.99117789352</v>
      </c>
      <c r="B241" s="2" t="s">
        <v>269</v>
      </c>
    </row>
    <row r="242" spans="1:2" ht="12.75">
      <c r="A242" s="196">
        <v>45141.991293576386</v>
      </c>
      <c r="B242" s="2" t="s">
        <v>270</v>
      </c>
    </row>
    <row r="243" spans="1:2" ht="12.75">
      <c r="A243" s="196">
        <v>45140.99129363426</v>
      </c>
      <c r="B243" s="2" t="s">
        <v>271</v>
      </c>
    </row>
    <row r="244" spans="1:2" ht="12.75">
      <c r="A244" s="196">
        <v>45139.991177951386</v>
      </c>
      <c r="B244" s="2" t="s">
        <v>272</v>
      </c>
    </row>
    <row r="245" spans="1:2" ht="12.75">
      <c r="A245" s="196">
        <v>45138.99112032408</v>
      </c>
      <c r="B245" s="2" t="s">
        <v>212</v>
      </c>
    </row>
    <row r="246" spans="1:2" ht="12.75">
      <c r="A246" s="196">
        <v>45137.99112012731</v>
      </c>
      <c r="B246" s="2" t="s">
        <v>273</v>
      </c>
    </row>
    <row r="247" spans="1:2" ht="12.75">
      <c r="A247" s="196">
        <v>45136.99112011574</v>
      </c>
      <c r="B247" s="2" t="s">
        <v>274</v>
      </c>
    </row>
    <row r="248" spans="1:2" ht="12.75">
      <c r="A248" s="196">
        <v>45135.99112003472</v>
      </c>
      <c r="B248" s="2" t="s">
        <v>275</v>
      </c>
    </row>
    <row r="249" spans="1:2" ht="12.75">
      <c r="A249" s="196">
        <v>45134.99112003472</v>
      </c>
      <c r="B249" s="2" t="s">
        <v>276</v>
      </c>
    </row>
    <row r="250" spans="1:2" ht="12.75">
      <c r="A250" s="196">
        <v>45133.99094642361</v>
      </c>
      <c r="B250" s="2" t="s">
        <v>277</v>
      </c>
    </row>
    <row r="251" spans="1:2" ht="12.75">
      <c r="A251" s="196">
        <v>45132.99101792824</v>
      </c>
      <c r="B251" s="2" t="s">
        <v>213</v>
      </c>
    </row>
    <row r="252" spans="1:2" ht="12.75">
      <c r="A252" s="196">
        <v>45131.990987199075</v>
      </c>
      <c r="B252" s="2" t="s">
        <v>278</v>
      </c>
    </row>
    <row r="253" spans="1:2" ht="12.75">
      <c r="A253" s="196">
        <v>45130.99097157407</v>
      </c>
      <c r="B253" s="2" t="s">
        <v>95</v>
      </c>
    </row>
    <row r="254" spans="1:2" ht="12.75">
      <c r="A254" s="196">
        <v>45129.99099039352</v>
      </c>
      <c r="B254" s="2" t="s">
        <v>279</v>
      </c>
    </row>
    <row r="255" spans="1:2" ht="12.75">
      <c r="A255" s="196">
        <v>45128.99088965278</v>
      </c>
      <c r="B255" s="2" t="s">
        <v>246</v>
      </c>
    </row>
    <row r="256" spans="1:2" ht="12.75">
      <c r="A256" s="196">
        <v>45127.99085565972</v>
      </c>
      <c r="B256" s="2" t="s">
        <v>280</v>
      </c>
    </row>
    <row r="257" spans="1:2" ht="12.75">
      <c r="A257" s="196">
        <v>45126.99091335648</v>
      </c>
      <c r="B257" s="2" t="s">
        <v>281</v>
      </c>
    </row>
    <row r="258" spans="1:2" ht="12.75">
      <c r="A258" s="196">
        <v>45125.99091349537</v>
      </c>
      <c r="B258" s="2" t="s">
        <v>282</v>
      </c>
    </row>
    <row r="259" spans="1:2" ht="12.75">
      <c r="A259" s="196">
        <v>45124.99085559028</v>
      </c>
      <c r="B259" s="2" t="s">
        <v>283</v>
      </c>
    </row>
    <row r="260" spans="1:2" ht="12.75">
      <c r="A260" s="196">
        <v>45123.990913483794</v>
      </c>
      <c r="B260" s="2" t="s">
        <v>284</v>
      </c>
    </row>
    <row r="261" spans="1:2" ht="12.75">
      <c r="A261" s="196">
        <v>45122.990716712964</v>
      </c>
      <c r="B261" s="2" t="s">
        <v>251</v>
      </c>
    </row>
    <row r="262" spans="1:2" ht="12.75">
      <c r="A262" s="196">
        <v>45121.99089032407</v>
      </c>
      <c r="B262" s="2" t="s">
        <v>285</v>
      </c>
    </row>
    <row r="263" spans="1:2" ht="12.75">
      <c r="A263" s="196">
        <v>45120.990832256946</v>
      </c>
      <c r="B263" s="2" t="s">
        <v>286</v>
      </c>
    </row>
    <row r="264" spans="1:2" ht="12.75">
      <c r="A264" s="196">
        <v>45119.99083259259</v>
      </c>
      <c r="B264" s="2" t="s">
        <v>240</v>
      </c>
    </row>
    <row r="265" spans="1:2" ht="12.75">
      <c r="A265" s="196">
        <v>45118.990716597225</v>
      </c>
      <c r="B265" s="2" t="s">
        <v>287</v>
      </c>
    </row>
    <row r="266" spans="1:2" ht="12.75">
      <c r="A266" s="196">
        <v>45117.99077440972</v>
      </c>
      <c r="B266" s="2" t="s">
        <v>104</v>
      </c>
    </row>
    <row r="267" spans="1:2" ht="12.75">
      <c r="A267" s="196">
        <v>45116.99065888889</v>
      </c>
      <c r="B267" s="2" t="s">
        <v>288</v>
      </c>
    </row>
    <row r="268" spans="1:2" ht="12.75">
      <c r="A268" s="196">
        <v>45115.99071686342</v>
      </c>
      <c r="B268" s="2" t="s">
        <v>289</v>
      </c>
    </row>
    <row r="269" spans="1:2" ht="12.75">
      <c r="A269" s="196">
        <v>45114.99071657407</v>
      </c>
      <c r="B269" s="2" t="s">
        <v>290</v>
      </c>
    </row>
    <row r="270" spans="1:2" ht="12.75">
      <c r="A270" s="196">
        <v>45113.99071668981</v>
      </c>
      <c r="B270" s="2" t="s">
        <v>286</v>
      </c>
    </row>
    <row r="271" spans="1:3" ht="12.75">
      <c r="A271" s="196">
        <v>45112.990543113425</v>
      </c>
      <c r="B271" s="2" t="s">
        <v>291</v>
      </c>
      <c r="C271" s="197"/>
    </row>
    <row r="272" spans="1:2" ht="12.75">
      <c r="A272" s="196">
        <v>45111.99060107639</v>
      </c>
      <c r="B272" s="2" t="s">
        <v>292</v>
      </c>
    </row>
    <row r="273" spans="1:2" ht="12.75">
      <c r="A273" s="196">
        <v>45109.99066033565</v>
      </c>
      <c r="B273" s="2" t="s">
        <v>293</v>
      </c>
    </row>
    <row r="274" spans="1:2" ht="12.75">
      <c r="A274" s="196">
        <v>45108.99048512732</v>
      </c>
      <c r="B274" s="2" t="s">
        <v>294</v>
      </c>
    </row>
    <row r="275" spans="1:2" ht="12.75">
      <c r="A275" s="196">
        <v>45107.99054298611</v>
      </c>
      <c r="B275" s="2" t="s">
        <v>129</v>
      </c>
    </row>
    <row r="276" spans="1:2" ht="12.75">
      <c r="A276" s="196">
        <v>45106.990600833335</v>
      </c>
      <c r="B276" s="2" t="s">
        <v>294</v>
      </c>
    </row>
    <row r="277" spans="1:2" ht="12.75">
      <c r="A277" s="196">
        <v>45105.99054322916</v>
      </c>
      <c r="B277" s="2" t="s">
        <v>295</v>
      </c>
    </row>
    <row r="278" spans="1:2" ht="12.75">
      <c r="A278" s="196">
        <v>45104.990427233795</v>
      </c>
      <c r="B278" s="2" t="s">
        <v>235</v>
      </c>
    </row>
    <row r="279" spans="1:2" ht="12.75">
      <c r="A279" s="196">
        <v>45103.99054290509</v>
      </c>
      <c r="B279" s="2" t="s">
        <v>105</v>
      </c>
    </row>
    <row r="280" spans="1:2" ht="12.75">
      <c r="A280" s="196">
        <v>45102.99048508102</v>
      </c>
      <c r="B280" s="2" t="s">
        <v>101</v>
      </c>
    </row>
    <row r="281" spans="1:2" ht="12.75">
      <c r="A281" s="196">
        <v>45101.990544444445</v>
      </c>
      <c r="B281" s="2" t="s">
        <v>296</v>
      </c>
    </row>
    <row r="282" spans="1:3" ht="12.75">
      <c r="A282" s="196">
        <v>45100.99048521991</v>
      </c>
      <c r="B282" s="2" t="s">
        <v>297</v>
      </c>
      <c r="C282" s="197"/>
    </row>
    <row r="283" spans="1:2" ht="12.75">
      <c r="A283" s="196">
        <v>45099.99036939815</v>
      </c>
      <c r="B283" s="2" t="s">
        <v>298</v>
      </c>
    </row>
    <row r="284" spans="1:2" ht="12.75">
      <c r="A284" s="196">
        <v>45098.990485138886</v>
      </c>
      <c r="B284" s="2" t="s">
        <v>100</v>
      </c>
    </row>
    <row r="285" spans="1:2" ht="12.75">
      <c r="A285" s="196">
        <v>45097.99042743056</v>
      </c>
      <c r="B285" s="2" t="s">
        <v>213</v>
      </c>
    </row>
    <row r="286" spans="1:2" ht="12.75">
      <c r="A286" s="196">
        <v>45096.99036935185</v>
      </c>
      <c r="B286" s="2" t="s">
        <v>299</v>
      </c>
    </row>
    <row r="287" spans="1:2" ht="12.75">
      <c r="A287" s="196">
        <v>45095.990253888885</v>
      </c>
      <c r="B287" s="2" t="s">
        <v>234</v>
      </c>
    </row>
    <row r="288" spans="1:2" ht="12.75">
      <c r="A288" s="196">
        <v>45094.99025369213</v>
      </c>
      <c r="B288" s="2" t="s">
        <v>100</v>
      </c>
    </row>
    <row r="289" spans="1:2" ht="12.75">
      <c r="A289" s="196">
        <v>45093.99036931713</v>
      </c>
      <c r="B289" s="2" t="s">
        <v>300</v>
      </c>
    </row>
    <row r="290" spans="1:2" ht="12.75">
      <c r="A290" s="196">
        <v>45092.99044850694</v>
      </c>
      <c r="B290" s="2" t="s">
        <v>301</v>
      </c>
    </row>
    <row r="291" spans="1:2" ht="12.75">
      <c r="A291" s="196">
        <v>45091.99039063657</v>
      </c>
      <c r="B291" s="2" t="s">
        <v>302</v>
      </c>
    </row>
    <row r="292" spans="1:2" ht="12.75">
      <c r="A292" s="196">
        <v>45090.990348541665</v>
      </c>
      <c r="B292" s="2" t="s">
        <v>303</v>
      </c>
    </row>
    <row r="293" spans="1:2" ht="12.75">
      <c r="A293" s="196">
        <v>45089.990290497684</v>
      </c>
      <c r="B293" s="2" t="s">
        <v>238</v>
      </c>
    </row>
    <row r="294" spans="1:2" ht="12.75">
      <c r="A294" s="196">
        <v>45088.99023280093</v>
      </c>
      <c r="B294" s="2" t="s">
        <v>304</v>
      </c>
    </row>
    <row r="295" spans="1:2" ht="12.75">
      <c r="A295" s="196">
        <v>45087.99029064815</v>
      </c>
      <c r="B295" s="2" t="s">
        <v>255</v>
      </c>
    </row>
    <row r="296" spans="1:3" ht="12.75">
      <c r="A296" s="196">
        <v>45086.990290787035</v>
      </c>
      <c r="B296" s="2" t="s">
        <v>305</v>
      </c>
      <c r="C296" s="197"/>
    </row>
    <row r="297" spans="1:2" ht="12.75">
      <c r="A297" s="196">
        <v>45085.99017479167</v>
      </c>
      <c r="B297" s="2" t="s">
        <v>306</v>
      </c>
    </row>
    <row r="298" spans="1:2" ht="12.75">
      <c r="A298" s="196">
        <v>45084.990116886576</v>
      </c>
      <c r="B298" s="2" t="s">
        <v>307</v>
      </c>
    </row>
    <row r="299" spans="1:2" ht="12.75">
      <c r="A299" s="196">
        <v>45083.99011708333</v>
      </c>
      <c r="B299" s="2" t="s">
        <v>308</v>
      </c>
    </row>
    <row r="300" spans="1:2" ht="12.75">
      <c r="A300" s="196">
        <v>45082.99017471065</v>
      </c>
      <c r="B300" s="2" t="s">
        <v>189</v>
      </c>
    </row>
    <row r="301" spans="1:2" ht="12.75">
      <c r="A301" s="196">
        <v>45081.9901169213</v>
      </c>
      <c r="B301" s="2" t="s">
        <v>309</v>
      </c>
    </row>
    <row r="302" spans="1:2" ht="12.75">
      <c r="A302" s="196">
        <v>45080.99017473379</v>
      </c>
      <c r="B302" s="2" t="s">
        <v>207</v>
      </c>
    </row>
    <row r="303" spans="1:2" ht="12.75">
      <c r="A303" s="196">
        <v>45079.990001238424</v>
      </c>
      <c r="B303" s="2" t="s">
        <v>67</v>
      </c>
    </row>
    <row r="304" spans="1:2" ht="12.75">
      <c r="A304" s="196">
        <v>45078.989943402776</v>
      </c>
      <c r="B304" s="2" t="s">
        <v>187</v>
      </c>
    </row>
    <row r="305" spans="1:2" ht="12.75">
      <c r="A305" s="196">
        <v>45077.990059282405</v>
      </c>
      <c r="B305" s="2" t="s">
        <v>310</v>
      </c>
    </row>
    <row r="306" spans="1:2" ht="12.75">
      <c r="A306" s="196">
        <v>45076.99005900463</v>
      </c>
      <c r="B306" s="2" t="s">
        <v>187</v>
      </c>
    </row>
    <row r="307" spans="1:2" ht="12.75">
      <c r="A307" s="196">
        <v>45075.990001226855</v>
      </c>
      <c r="B307" s="2" t="s">
        <v>266</v>
      </c>
    </row>
    <row r="308" spans="1:2" ht="12.75">
      <c r="A308" s="196">
        <v>45074.98994328704</v>
      </c>
      <c r="B308" s="2" t="s">
        <v>311</v>
      </c>
    </row>
    <row r="309" spans="1:2" ht="12.75">
      <c r="A309" s="196">
        <v>45073.99000142361</v>
      </c>
      <c r="B309" s="2" t="s">
        <v>74</v>
      </c>
    </row>
    <row r="310" spans="1:2" ht="12.75">
      <c r="A310" s="196">
        <v>45072.99005915509</v>
      </c>
      <c r="B310" s="2" t="s">
        <v>312</v>
      </c>
    </row>
    <row r="311" spans="1:2" ht="12.75">
      <c r="A311" s="196">
        <v>45071.98982775463</v>
      </c>
      <c r="B311" s="2" t="s">
        <v>313</v>
      </c>
    </row>
    <row r="312" spans="1:2" ht="12.75">
      <c r="A312" s="196">
        <v>45070.989885625</v>
      </c>
      <c r="B312" s="2" t="s">
        <v>314</v>
      </c>
    </row>
    <row r="313" spans="1:2" ht="12.75">
      <c r="A313" s="196">
        <v>45069.9900590625</v>
      </c>
      <c r="B313" s="2" t="s">
        <v>315</v>
      </c>
    </row>
    <row r="314" spans="1:2" ht="12.75">
      <c r="A314" s="196">
        <v>45068.99000157407</v>
      </c>
      <c r="B314" s="2" t="s">
        <v>316</v>
      </c>
    </row>
    <row r="315" spans="1:2" ht="12.75">
      <c r="A315" s="196">
        <v>45067.989885428244</v>
      </c>
      <c r="B315" s="2" t="s">
        <v>317</v>
      </c>
    </row>
    <row r="316" spans="1:2" ht="12.75">
      <c r="A316" s="196">
        <v>45066.98986195602</v>
      </c>
      <c r="B316" s="2" t="s">
        <v>318</v>
      </c>
    </row>
    <row r="317" spans="1:2" ht="12.75">
      <c r="A317" s="196">
        <v>45064.98991988426</v>
      </c>
      <c r="B317" s="2" t="s">
        <v>319</v>
      </c>
    </row>
    <row r="318" spans="1:2" ht="12.75">
      <c r="A318" s="196">
        <v>45063.989804351855</v>
      </c>
      <c r="B318" s="2" t="s">
        <v>267</v>
      </c>
    </row>
    <row r="319" spans="1:2" ht="12.75">
      <c r="A319" s="196">
        <v>45062.98968834491</v>
      </c>
      <c r="B319" s="2" t="s">
        <v>231</v>
      </c>
    </row>
    <row r="320" spans="1:2" ht="12.75">
      <c r="A320" s="196">
        <v>45061.98980415509</v>
      </c>
      <c r="B320" s="2" t="s">
        <v>320</v>
      </c>
    </row>
    <row r="321" spans="1:2" ht="12.75">
      <c r="A321" s="196">
        <v>45060.989804108794</v>
      </c>
      <c r="B321" s="2" t="s">
        <v>321</v>
      </c>
    </row>
    <row r="322" spans="1:2" ht="12.75">
      <c r="A322" s="196">
        <v>45059.98986209491</v>
      </c>
      <c r="B322" s="2" t="s">
        <v>262</v>
      </c>
    </row>
    <row r="323" spans="1:2" ht="12.75">
      <c r="A323" s="196">
        <v>45058.98974640046</v>
      </c>
      <c r="B323" s="2" t="s">
        <v>322</v>
      </c>
    </row>
    <row r="324" spans="1:2" ht="12.75">
      <c r="A324" s="196">
        <v>45057.98967761574</v>
      </c>
      <c r="B324" s="2" t="s">
        <v>323</v>
      </c>
    </row>
    <row r="325" spans="1:2" ht="12.75">
      <c r="A325" s="196">
        <v>45056.9896775463</v>
      </c>
      <c r="B325" s="2" t="s">
        <v>324</v>
      </c>
    </row>
    <row r="326" spans="1:2" ht="12.75">
      <c r="A326" s="196">
        <v>45055.989677453705</v>
      </c>
      <c r="B326" s="2" t="s">
        <v>325</v>
      </c>
    </row>
    <row r="327" spans="1:2" ht="12.75">
      <c r="A327" s="196">
        <v>45054.98958929398</v>
      </c>
      <c r="B327" s="2" t="s">
        <v>326</v>
      </c>
    </row>
    <row r="328" spans="1:2" ht="12.75">
      <c r="A328" s="196">
        <v>45053.98964668981</v>
      </c>
      <c r="B328" s="2" t="s">
        <v>327</v>
      </c>
    </row>
    <row r="329" spans="1:2" ht="12.75">
      <c r="A329" s="196">
        <v>45052.989647939816</v>
      </c>
      <c r="B329" s="2" t="s">
        <v>328</v>
      </c>
    </row>
    <row r="330" spans="1:2" ht="12.75">
      <c r="A330" s="196">
        <v>45051.989589108794</v>
      </c>
      <c r="B330" s="2" t="s">
        <v>329</v>
      </c>
    </row>
    <row r="331" spans="1:2" ht="12.75">
      <c r="A331" s="196">
        <v>45050.9895897338</v>
      </c>
      <c r="B331" s="2" t="s">
        <v>330</v>
      </c>
    </row>
    <row r="332" spans="1:2" ht="12.75">
      <c r="A332" s="196">
        <v>45049.989473298614</v>
      </c>
      <c r="B332" s="2" t="s">
        <v>331</v>
      </c>
    </row>
    <row r="333" spans="1:2" ht="12.75">
      <c r="A333" s="196">
        <v>45048.98953105324</v>
      </c>
      <c r="B333" s="2" t="s">
        <v>332</v>
      </c>
    </row>
    <row r="334" spans="1:2" ht="12.75">
      <c r="A334" s="196">
        <v>45047.98958900463</v>
      </c>
      <c r="B334" s="2" t="s">
        <v>218</v>
      </c>
    </row>
    <row r="335" spans="1:3" ht="12.75">
      <c r="A335" s="196">
        <v>45046.989530983796</v>
      </c>
      <c r="B335" s="2" t="s">
        <v>333</v>
      </c>
      <c r="C335" s="197"/>
    </row>
    <row r="336" spans="1:3" ht="12.75">
      <c r="A336" s="196">
        <v>45045.98941549769</v>
      </c>
      <c r="B336" s="2" t="s">
        <v>334</v>
      </c>
      <c r="C336" s="197"/>
    </row>
    <row r="337" spans="1:2" ht="12.75">
      <c r="A337" s="196">
        <v>45043.989473090274</v>
      </c>
      <c r="B337" s="2" t="s">
        <v>335</v>
      </c>
    </row>
    <row r="338" spans="1:2" ht="12.75">
      <c r="A338" s="196">
        <v>45042.98941527778</v>
      </c>
      <c r="B338" s="2" t="s">
        <v>336</v>
      </c>
    </row>
    <row r="339" spans="1:2" ht="12.75">
      <c r="A339" s="196">
        <v>45041.98947332176</v>
      </c>
      <c r="B339" s="2" t="s">
        <v>337</v>
      </c>
    </row>
    <row r="340" spans="1:2" ht="12.75">
      <c r="A340" s="196">
        <v>45040.98947332176</v>
      </c>
      <c r="B340" s="2" t="s">
        <v>338</v>
      </c>
    </row>
    <row r="341" spans="1:2" ht="12.75">
      <c r="A341" s="196">
        <v>45039.98941552083</v>
      </c>
      <c r="B341" s="2" t="s">
        <v>339</v>
      </c>
    </row>
    <row r="342" spans="1:2" ht="12.75">
      <c r="A342" s="196">
        <v>45038.98935752315</v>
      </c>
      <c r="B342" s="2" t="s">
        <v>340</v>
      </c>
    </row>
    <row r="343" spans="1:2" ht="12.75">
      <c r="A343" s="196">
        <v>45037.98929957176</v>
      </c>
      <c r="B343" s="2" t="s">
        <v>193</v>
      </c>
    </row>
    <row r="344" spans="1:2" ht="12.75">
      <c r="A344" s="196">
        <v>45036.98941530092</v>
      </c>
      <c r="B344" s="2" t="s">
        <v>161</v>
      </c>
    </row>
    <row r="345" spans="1:2" ht="12.75">
      <c r="A345" s="196">
        <v>45035.989415219905</v>
      </c>
      <c r="B345" s="2" t="s">
        <v>202</v>
      </c>
    </row>
    <row r="346" spans="1:2" ht="12.75">
      <c r="A346" s="196">
        <v>45034.98941674769</v>
      </c>
      <c r="B346" s="2" t="s">
        <v>341</v>
      </c>
    </row>
    <row r="347" spans="1:2" ht="12.75">
      <c r="A347" s="196">
        <v>45033.98924171296</v>
      </c>
      <c r="B347" s="2" t="s">
        <v>342</v>
      </c>
    </row>
    <row r="348" spans="1:2" ht="12.75">
      <c r="A348" s="196">
        <v>45032.989299560184</v>
      </c>
      <c r="B348" s="2" t="s">
        <v>343</v>
      </c>
    </row>
    <row r="349" spans="1:2" ht="12.75">
      <c r="A349" s="196">
        <v>45031.989126030094</v>
      </c>
      <c r="B349" s="2" t="s">
        <v>344</v>
      </c>
    </row>
    <row r="350" spans="1:2" ht="12.75">
      <c r="A350" s="196">
        <v>45030.9892416088</v>
      </c>
      <c r="B350" s="2" t="s">
        <v>345</v>
      </c>
    </row>
    <row r="351" spans="1:2" ht="12.75">
      <c r="A351" s="196">
        <v>45029.9891259375</v>
      </c>
      <c r="B351" s="2" t="s">
        <v>346</v>
      </c>
    </row>
    <row r="352" spans="1:2" ht="12.75">
      <c r="A352" s="196">
        <v>45028.98918372685</v>
      </c>
      <c r="B352" s="2" t="s">
        <v>347</v>
      </c>
    </row>
    <row r="353" spans="1:2" ht="12.75">
      <c r="A353" s="196">
        <v>45027.989212430555</v>
      </c>
      <c r="B353" s="2" t="s">
        <v>342</v>
      </c>
    </row>
    <row r="354" spans="1:2" ht="12.75">
      <c r="A354" s="196">
        <v>45026.98921261574</v>
      </c>
      <c r="B354" s="2" t="s">
        <v>312</v>
      </c>
    </row>
    <row r="355" spans="1:2" ht="12.75">
      <c r="A355" s="196">
        <v>45025.989270266204</v>
      </c>
      <c r="B355" s="2" t="s">
        <v>348</v>
      </c>
    </row>
    <row r="356" spans="1:2" ht="12.75">
      <c r="A356" s="196">
        <v>45023.98898084491</v>
      </c>
      <c r="B356" s="2" t="s">
        <v>273</v>
      </c>
    </row>
    <row r="357" spans="1:2" ht="12.75">
      <c r="A357" s="196">
        <v>45022.98903880787</v>
      </c>
      <c r="B357" s="2" t="s">
        <v>349</v>
      </c>
    </row>
    <row r="358" spans="1:2" ht="12.75">
      <c r="A358" s="196">
        <v>45021.98903880787</v>
      </c>
      <c r="B358" s="2" t="s">
        <v>243</v>
      </c>
    </row>
    <row r="359" spans="1:2" ht="12.75">
      <c r="A359" s="196">
        <v>45020.989096701385</v>
      </c>
      <c r="B359" s="2" t="s">
        <v>297</v>
      </c>
    </row>
    <row r="360" spans="1:2" ht="12.75">
      <c r="A360" s="196">
        <v>45019.98892296296</v>
      </c>
      <c r="B360" s="2" t="s">
        <v>260</v>
      </c>
    </row>
    <row r="361" spans="1:2" ht="12.75">
      <c r="A361" s="196">
        <v>45018.98898090278</v>
      </c>
      <c r="B361" s="2" t="s">
        <v>282</v>
      </c>
    </row>
  </sheetData>
  <autoFilter ref="A2:B361"/>
  <mergeCells count="1">
    <mergeCell ref="G1:H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B74235B97A346BAA6BED0989D1F83" ma:contentTypeVersion="0" ma:contentTypeDescription="Create a new document." ma:contentTypeScope="" ma:versionID="4beea40ce2fd0f4385e903ad7269d2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b251a6f59c3e4cce358f51931583e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24712-30A5-4B9B-BA29-DB3E73742E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8975B2-64E0-4778-8715-B9B3C001D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0ED0B1-1991-4C0F-B4CB-B9C7ABDF31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Weekes</dc:creator>
  <cp:keywords/>
  <dc:description/>
  <cp:lastModifiedBy>Liam Golding</cp:lastModifiedBy>
  <dcterms:created xsi:type="dcterms:W3CDTF">1996-10-14T23:33:28Z</dcterms:created>
  <dcterms:modified xsi:type="dcterms:W3CDTF">2024-05-01T04:53:26Z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0x010100576B74235B97A346BAA6BED0989D1F83</vt:lpwstr>
  </property>
</Properties>
</file>